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charts/chart1.xml" ContentType="application/vnd.openxmlformats-officedocument.drawingml.chart+xml"/>
  <Override PartName="/xl/drawings/drawing2.xml" ContentType="application/vnd.openxmlformats-officedocument.drawingml.chartshape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120" yWindow="120" windowWidth="28515" windowHeight="12585"/>
  </bookViews>
  <sheets>
    <sheet name="Feuil1" sheetId="1" r:id="rId1"/>
    <sheet name="Feuil2" sheetId="2" r:id="rId2"/>
    <sheet name="Feuil3" sheetId="3" r:id="rId3"/>
  </sheets>
  <definedNames>
    <definedName name="B">Feuil1!$D$2</definedName>
    <definedName name="Rdiv">Feuil1!$F$1</definedName>
    <definedName name="Res">Feuil1!$D$1</definedName>
    <definedName name="teta">Feuil1!$F$2</definedName>
    <definedName name="Tmax">Feuil1!$H$2</definedName>
    <definedName name="Tmin">Feuil1!$H$1</definedName>
  </definedNames>
  <calcPr calcId="145621"/>
</workbook>
</file>

<file path=xl/calcChain.xml><?xml version="1.0" encoding="utf-8"?>
<calcChain xmlns="http://schemas.openxmlformats.org/spreadsheetml/2006/main">
  <c r="K40" i="1" l="1"/>
  <c r="A5" i="1" l="1"/>
  <c r="A6" i="1" s="1"/>
  <c r="A7" i="1" s="1"/>
  <c r="A8" i="1" s="1"/>
  <c r="A9" i="1" s="1"/>
  <c r="A10" i="1" s="1"/>
  <c r="A11" i="1" s="1"/>
  <c r="A12" i="1" s="1"/>
  <c r="A13" i="1" s="1"/>
  <c r="A14" i="1" s="1"/>
  <c r="A15" i="1" s="1"/>
  <c r="A16" i="1" s="1"/>
  <c r="A17" i="1" s="1"/>
  <c r="A18" i="1" s="1"/>
  <c r="A19" i="1" s="1"/>
  <c r="A20" i="1" s="1"/>
  <c r="A21" i="1" s="1"/>
  <c r="A22" i="1" s="1"/>
  <c r="A23" i="1" s="1"/>
  <c r="A24" i="1" s="1"/>
  <c r="A25" i="1" s="1"/>
  <c r="A26" i="1" s="1"/>
  <c r="A27" i="1" s="1"/>
  <c r="A28" i="1" s="1"/>
  <c r="A29" i="1" s="1"/>
  <c r="A30" i="1" s="1"/>
  <c r="A31" i="1" s="1"/>
  <c r="A32" i="1" s="1"/>
  <c r="A33" i="1" s="1"/>
  <c r="A34" i="1" s="1"/>
  <c r="A35" i="1" s="1"/>
  <c r="A36" i="1" s="1"/>
  <c r="A37" i="1" s="1"/>
  <c r="A38" i="1" s="1"/>
  <c r="A39" i="1" s="1"/>
  <c r="A40" i="1" s="1"/>
  <c r="A41" i="1" s="1"/>
  <c r="A42" i="1" s="1"/>
  <c r="A43" i="1" s="1"/>
  <c r="A44" i="1" s="1"/>
  <c r="A45" i="1" s="1"/>
  <c r="A46" i="1" s="1"/>
  <c r="A47" i="1" s="1"/>
  <c r="A48" i="1" s="1"/>
  <c r="A49" i="1" s="1"/>
  <c r="A50" i="1" s="1"/>
  <c r="A51" i="1" s="1"/>
  <c r="A52" i="1" s="1"/>
  <c r="A53" i="1" s="1"/>
  <c r="A54" i="1" s="1"/>
  <c r="A55" i="1" s="1"/>
  <c r="A56" i="1" s="1"/>
  <c r="A57" i="1" s="1"/>
  <c r="A58" i="1" s="1"/>
  <c r="A59" i="1" s="1"/>
  <c r="A60" i="1" s="1"/>
  <c r="A61" i="1" s="1"/>
  <c r="A62" i="1" s="1"/>
  <c r="A63" i="1" s="1"/>
  <c r="A64" i="1" s="1"/>
  <c r="A65" i="1" s="1"/>
  <c r="A66" i="1" s="1"/>
  <c r="A67" i="1" s="1"/>
  <c r="A68" i="1" s="1"/>
  <c r="A69" i="1" s="1"/>
  <c r="A70" i="1" s="1"/>
  <c r="A71" i="1" s="1"/>
  <c r="A72" i="1" s="1"/>
  <c r="A73" i="1" s="1"/>
  <c r="A74" i="1" s="1"/>
  <c r="A75" i="1" s="1"/>
  <c r="A76" i="1" s="1"/>
  <c r="A77" i="1" s="1"/>
  <c r="A78" i="1" s="1"/>
  <c r="A79" i="1" s="1"/>
  <c r="A80" i="1" s="1"/>
  <c r="A81" i="1" s="1"/>
  <c r="A82" i="1" s="1"/>
  <c r="A83" i="1" s="1"/>
  <c r="A84" i="1" s="1"/>
  <c r="A85" i="1" s="1"/>
  <c r="A86" i="1" s="1"/>
  <c r="A87" i="1" s="1"/>
  <c r="A88" i="1" s="1"/>
  <c r="A89" i="1" s="1"/>
  <c r="A90" i="1" s="1"/>
  <c r="A91" i="1" s="1"/>
  <c r="A92" i="1" s="1"/>
  <c r="A93" i="1" s="1"/>
  <c r="A94" i="1" s="1"/>
  <c r="A95" i="1" s="1"/>
  <c r="A96" i="1" s="1"/>
  <c r="A97" i="1" s="1"/>
  <c r="A98" i="1" s="1"/>
  <c r="A99" i="1" s="1"/>
  <c r="A100" i="1" s="1"/>
  <c r="A101" i="1" s="1"/>
  <c r="A102" i="1" s="1"/>
  <c r="A103" i="1" s="1"/>
  <c r="A104" i="1" s="1"/>
  <c r="A105" i="1" s="1"/>
  <c r="I2" i="1" s="1"/>
  <c r="J1" i="1" l="1"/>
  <c r="I1" i="1"/>
  <c r="J2" i="1"/>
  <c r="B5" i="1"/>
  <c r="B7" i="1" l="1"/>
  <c r="B6" i="1" l="1"/>
  <c r="B8" i="1" l="1"/>
  <c r="B9" i="1" l="1"/>
  <c r="B10" i="1" l="1"/>
  <c r="B11" i="1" l="1"/>
  <c r="B12" i="1" l="1"/>
  <c r="B13" i="1" l="1"/>
  <c r="B14" i="1" l="1"/>
  <c r="B15" i="1" l="1"/>
  <c r="B16" i="1" l="1"/>
  <c r="B17" i="1" l="1"/>
  <c r="B18" i="1" l="1"/>
  <c r="B19" i="1" l="1"/>
  <c r="B20" i="1" l="1"/>
  <c r="B21" i="1" l="1"/>
  <c r="B22" i="1" l="1"/>
  <c r="B23" i="1" l="1"/>
  <c r="B24" i="1" l="1"/>
  <c r="B25" i="1" l="1"/>
  <c r="K1" i="1" l="1"/>
  <c r="B26" i="1"/>
  <c r="B27" i="1" l="1"/>
  <c r="B28" i="1" l="1"/>
  <c r="B29" i="1" l="1"/>
  <c r="B30" i="1" l="1"/>
  <c r="B31" i="1" l="1"/>
  <c r="B32" i="1" l="1"/>
  <c r="B33" i="1" l="1"/>
  <c r="B34" i="1" l="1"/>
  <c r="B35" i="1" l="1"/>
  <c r="B36" i="1" l="1"/>
  <c r="B37" i="1" l="1"/>
  <c r="B38" i="1" l="1"/>
  <c r="B39" i="1" l="1"/>
  <c r="B40" i="1" l="1"/>
  <c r="B41" i="1" l="1"/>
  <c r="B42" i="1" l="1"/>
  <c r="B43" i="1" l="1"/>
  <c r="B44" i="1" l="1"/>
  <c r="B45" i="1" l="1"/>
  <c r="B46" i="1" l="1"/>
  <c r="B47" i="1" l="1"/>
  <c r="B48" i="1" l="1"/>
  <c r="B49" i="1" l="1"/>
  <c r="B50" i="1" l="1"/>
  <c r="B51" i="1" l="1"/>
  <c r="B52" i="1" l="1"/>
  <c r="B53" i="1" l="1"/>
  <c r="B54" i="1" l="1"/>
  <c r="B55" i="1" l="1"/>
  <c r="K2" i="1" l="1"/>
  <c r="B56" i="1"/>
  <c r="B57" i="1" l="1"/>
  <c r="B58" i="1" l="1"/>
  <c r="B59" i="1" l="1"/>
  <c r="B60" i="1" l="1"/>
  <c r="B61" i="1" l="1"/>
  <c r="B62" i="1" l="1"/>
  <c r="B63" i="1" l="1"/>
  <c r="B64" i="1" l="1"/>
  <c r="B65" i="1" l="1"/>
  <c r="B66" i="1" l="1"/>
  <c r="B67" i="1" l="1"/>
  <c r="B68" i="1" l="1"/>
  <c r="B69" i="1" l="1"/>
  <c r="B70" i="1" l="1"/>
  <c r="B71" i="1" l="1"/>
  <c r="B72" i="1" l="1"/>
  <c r="B73" i="1" l="1"/>
  <c r="B74" i="1" l="1"/>
  <c r="B75" i="1" l="1"/>
  <c r="B76" i="1" l="1"/>
  <c r="B77" i="1" l="1"/>
  <c r="B78" i="1" l="1"/>
  <c r="B79" i="1" l="1"/>
  <c r="B80" i="1" l="1"/>
  <c r="B81" i="1" l="1"/>
  <c r="B82" i="1" l="1"/>
  <c r="B83" i="1" l="1"/>
  <c r="B84" i="1" l="1"/>
  <c r="B85" i="1" l="1"/>
  <c r="B86" i="1" l="1"/>
  <c r="B87" i="1" l="1"/>
  <c r="B88" i="1" l="1"/>
  <c r="B89" i="1" l="1"/>
  <c r="B90" i="1" l="1"/>
  <c r="B91" i="1" l="1"/>
  <c r="B92" i="1" l="1"/>
  <c r="B93" i="1" l="1"/>
  <c r="B94" i="1" l="1"/>
  <c r="B95" i="1" l="1"/>
  <c r="B96" i="1" l="1"/>
  <c r="B97" i="1" l="1"/>
  <c r="B98" i="1" l="1"/>
  <c r="B99" i="1" l="1"/>
  <c r="B100" i="1" l="1"/>
  <c r="B101" i="1" l="1"/>
  <c r="B102" i="1" l="1"/>
  <c r="B103" i="1" l="1"/>
  <c r="B104" i="1" l="1"/>
  <c r="B105" i="1" l="1"/>
</calcChain>
</file>

<file path=xl/comments1.xml><?xml version="1.0" encoding="utf-8"?>
<comments xmlns="http://schemas.openxmlformats.org/spreadsheetml/2006/main">
  <authors>
    <author>Greg</author>
  </authors>
  <commentList>
    <comment ref="E1" authorId="0">
      <text>
        <r>
          <rPr>
            <b/>
            <sz val="9"/>
            <color indexed="81"/>
            <rFont val="Tahoma"/>
            <family val="2"/>
          </rPr>
          <t>Prendre pour R1 la résistance du milieu de gamme (ou proche) , cela améliore le modèle...</t>
        </r>
      </text>
    </comment>
    <comment ref="A5" authorId="0">
      <text>
        <r>
          <rPr>
            <b/>
            <sz val="9"/>
            <color indexed="81"/>
            <rFont val="Tahoma"/>
            <family val="2"/>
          </rPr>
          <t>Résistance début de gamme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<sst xmlns="http://schemas.openxmlformats.org/spreadsheetml/2006/main" count="52" uniqueCount="37">
  <si>
    <t>Type: NTC 10k±1% 3950</t>
  </si>
  <si>
    <t>T</t>
  </si>
  <si>
    <t>RCTN</t>
  </si>
  <si>
    <t>Sortie diviseur</t>
  </si>
  <si>
    <t>V</t>
  </si>
  <si>
    <r>
      <rPr>
        <sz val="11"/>
        <color theme="1"/>
        <rFont val="Calibri"/>
        <family val="2"/>
      </rPr>
      <t>β</t>
    </r>
    <r>
      <rPr>
        <sz val="17.600000000000001"/>
        <color theme="1"/>
        <rFont val="Calibri"/>
        <family val="2"/>
      </rPr>
      <t xml:space="preserve"> =</t>
    </r>
  </si>
  <si>
    <r>
      <t>R (</t>
    </r>
    <r>
      <rPr>
        <sz val="11"/>
        <color theme="1"/>
        <rFont val="Times New Roman"/>
        <family val="1"/>
      </rPr>
      <t>θ</t>
    </r>
    <r>
      <rPr>
        <sz val="11"/>
        <color theme="1"/>
        <rFont val="Calibri"/>
        <family val="2"/>
        <scheme val="minor"/>
      </rPr>
      <t>) =</t>
    </r>
  </si>
  <si>
    <t>θ =</t>
  </si>
  <si>
    <t>R1 =</t>
  </si>
  <si>
    <t>Ohms</t>
  </si>
  <si>
    <t> B-constant : 3950K -/+ 1%</t>
  </si>
  <si>
    <t>Tmin =</t>
  </si>
  <si>
    <t>Tmax =</t>
  </si>
  <si>
    <t>100 % de la gamme / ordre 3</t>
  </si>
  <si>
    <t>40 % de la gamme / linéaire</t>
  </si>
  <si>
    <t xml:space="preserve">Sensibilité </t>
  </si>
  <si>
    <t>Résidus</t>
  </si>
  <si>
    <t>Tmodèle</t>
  </si>
  <si>
    <t>Résidus :</t>
  </si>
  <si>
    <t>Umodèle</t>
  </si>
  <si>
    <t>Sensibilité min</t>
  </si>
  <si>
    <t>°C</t>
  </si>
  <si>
    <t>mV/°C</t>
  </si>
  <si>
    <t>Uarduino (10mV)</t>
  </si>
  <si>
    <t>Uctn</t>
  </si>
  <si>
    <t>Utotal</t>
  </si>
  <si>
    <t>UCTN =0,01*(t-25)+0,25</t>
  </si>
  <si>
    <t>Gamme 20°C - 80°C</t>
  </si>
  <si>
    <t>Ecart-type résidus</t>
  </si>
  <si>
    <t>Moyenne résidus</t>
  </si>
  <si>
    <t>Mesure T=</t>
  </si>
  <si>
    <t>Pareto</t>
  </si>
  <si>
    <t>σ²</t>
  </si>
  <si>
    <t>%</t>
  </si>
  <si>
    <t>Sn-4 = Sey</t>
  </si>
  <si>
    <t>Umodèle=2*Sn-4</t>
  </si>
  <si>
    <r>
      <t>Uarduino=</t>
    </r>
    <r>
      <rPr>
        <sz val="11"/>
        <color theme="1"/>
        <rFont val="Calibri"/>
        <family val="2"/>
      </rPr>
      <t>ΔV/smin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</si>
</sst>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00"/>
    <numFmt numFmtId="165" formatCode="0.0"/>
  </numFmts>
  <fonts count="1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</font>
    <font>
      <sz val="17.600000000000001"/>
      <color theme="1"/>
      <name val="Calibri"/>
      <family val="2"/>
    </font>
    <font>
      <sz val="11"/>
      <color theme="1"/>
      <name val="Times New Roman"/>
      <family val="1"/>
    </font>
    <font>
      <sz val="11"/>
      <color rgb="FFFF0000"/>
      <name val="Calibri"/>
      <family val="2"/>
      <scheme val="minor"/>
    </font>
    <font>
      <sz val="9"/>
      <color indexed="81"/>
      <name val="Tahoma"/>
      <family val="2"/>
    </font>
    <font>
      <b/>
      <sz val="9"/>
      <color indexed="81"/>
      <name val="Tahoma"/>
      <family val="2"/>
    </font>
    <font>
      <sz val="11"/>
      <color rgb="FF00B050"/>
      <name val="Calibri"/>
      <family val="2"/>
      <scheme val="minor"/>
    </font>
    <font>
      <b/>
      <sz val="11"/>
      <color rgb="FF00B050"/>
      <name val="Calibri"/>
      <family val="2"/>
      <scheme val="minor"/>
    </font>
    <font>
      <b/>
      <sz val="11"/>
      <color rgb="FFFF0000"/>
      <name val="Calibri"/>
      <family val="2"/>
      <scheme val="minor"/>
    </font>
    <font>
      <b/>
      <sz val="12"/>
      <color rgb="FFFF0000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2"/>
      <color theme="3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8" tint="0.79998168889431442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0" xfId="0" applyProtection="1">
      <protection locked="0"/>
    </xf>
    <xf numFmtId="0" fontId="0" fillId="0" borderId="0" xfId="0" applyAlignment="1" applyProtection="1">
      <alignment horizontal="right"/>
      <protection locked="0"/>
    </xf>
    <xf numFmtId="0" fontId="4" fillId="0" borderId="0" xfId="0" applyFont="1" applyAlignment="1" applyProtection="1">
      <alignment horizontal="center"/>
      <protection locked="0"/>
    </xf>
    <xf numFmtId="0" fontId="4" fillId="0" borderId="0" xfId="0" applyFont="1" applyAlignment="1" applyProtection="1">
      <alignment horizontal="right"/>
      <protection locked="0"/>
    </xf>
    <xf numFmtId="1" fontId="9" fillId="0" borderId="0" xfId="0" applyNumberFormat="1" applyFont="1" applyProtection="1">
      <protection locked="0"/>
    </xf>
    <xf numFmtId="0" fontId="4" fillId="0" borderId="0" xfId="0" applyFont="1" applyProtection="1">
      <protection locked="0"/>
    </xf>
    <xf numFmtId="0" fontId="1" fillId="0" borderId="0" xfId="0" applyFont="1" applyAlignment="1" applyProtection="1">
      <alignment horizontal="right"/>
      <protection locked="0"/>
    </xf>
    <xf numFmtId="0" fontId="7" fillId="0" borderId="0" xfId="0" applyFont="1" applyAlignment="1" applyProtection="1">
      <alignment horizontal="right"/>
      <protection locked="0"/>
    </xf>
    <xf numFmtId="1" fontId="8" fillId="0" borderId="0" xfId="0" applyNumberFormat="1" applyFont="1" applyProtection="1">
      <protection locked="0"/>
    </xf>
    <xf numFmtId="0" fontId="7" fillId="0" borderId="0" xfId="0" applyFont="1" applyProtection="1">
      <protection locked="0"/>
    </xf>
    <xf numFmtId="0" fontId="0" fillId="0" borderId="0" xfId="0" applyAlignment="1" applyProtection="1">
      <alignment horizontal="center"/>
      <protection locked="0"/>
    </xf>
    <xf numFmtId="1" fontId="0" fillId="0" borderId="0" xfId="0" applyNumberFormat="1" applyProtection="1">
      <protection locked="0"/>
    </xf>
    <xf numFmtId="0" fontId="0" fillId="0" borderId="1" xfId="0" applyBorder="1" applyProtection="1">
      <protection locked="0"/>
    </xf>
    <xf numFmtId="0" fontId="10" fillId="0" borderId="1" xfId="0" applyFont="1" applyFill="1" applyBorder="1" applyProtection="1">
      <protection locked="0"/>
    </xf>
    <xf numFmtId="1" fontId="0" fillId="0" borderId="0" xfId="0" applyNumberFormat="1" applyAlignment="1" applyProtection="1">
      <alignment horizontal="center"/>
      <protection locked="0"/>
    </xf>
    <xf numFmtId="0" fontId="0" fillId="0" borderId="0" xfId="0" applyProtection="1"/>
    <xf numFmtId="0" fontId="12" fillId="2" borderId="3" xfId="0" applyFont="1" applyFill="1" applyBorder="1" applyProtection="1">
      <protection locked="0"/>
    </xf>
    <xf numFmtId="0" fontId="8" fillId="2" borderId="5" xfId="0" applyFont="1" applyFill="1" applyBorder="1" applyProtection="1">
      <protection locked="0"/>
    </xf>
    <xf numFmtId="0" fontId="12" fillId="0" borderId="6" xfId="0" applyFont="1" applyBorder="1" applyProtection="1">
      <protection locked="0"/>
    </xf>
    <xf numFmtId="0" fontId="8" fillId="0" borderId="7" xfId="0" applyFont="1" applyBorder="1" applyProtection="1">
      <protection locked="0"/>
    </xf>
    <xf numFmtId="0" fontId="0" fillId="0" borderId="2" xfId="0" applyBorder="1" applyAlignment="1" applyProtection="1">
      <alignment horizontal="right"/>
      <protection locked="0"/>
    </xf>
    <xf numFmtId="0" fontId="11" fillId="2" borderId="3" xfId="0" applyFont="1" applyFill="1" applyBorder="1" applyProtection="1">
      <protection locked="0"/>
    </xf>
    <xf numFmtId="0" fontId="0" fillId="0" borderId="4" xfId="0" applyBorder="1" applyAlignment="1" applyProtection="1">
      <alignment horizontal="right"/>
      <protection locked="0"/>
    </xf>
    <xf numFmtId="0" fontId="0" fillId="0" borderId="5" xfId="0" applyBorder="1" applyProtection="1"/>
    <xf numFmtId="0" fontId="4" fillId="0" borderId="0" xfId="0" applyFont="1" applyAlignment="1" applyProtection="1">
      <alignment horizontal="left"/>
      <protection locked="0"/>
    </xf>
    <xf numFmtId="0" fontId="7" fillId="0" borderId="0" xfId="0" applyFont="1" applyAlignment="1" applyProtection="1">
      <alignment horizontal="left"/>
      <protection locked="0"/>
    </xf>
    <xf numFmtId="0" fontId="0" fillId="2" borderId="1" xfId="0" applyFill="1" applyBorder="1" applyProtection="1">
      <protection locked="0"/>
    </xf>
    <xf numFmtId="0" fontId="0" fillId="3" borderId="1" xfId="0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164" fontId="0" fillId="0" borderId="1" xfId="0" applyNumberFormat="1" applyBorder="1" applyProtection="1">
      <protection locked="0"/>
    </xf>
    <xf numFmtId="1" fontId="0" fillId="0" borderId="1" xfId="0" applyNumberFormat="1" applyBorder="1" applyProtection="1">
      <protection locked="0"/>
    </xf>
    <xf numFmtId="0" fontId="0" fillId="4" borderId="1" xfId="0" applyFill="1" applyBorder="1" applyAlignment="1" applyProtection="1">
      <alignment horizontal="left"/>
      <protection locked="0"/>
    </xf>
    <xf numFmtId="0" fontId="0" fillId="4" borderId="1" xfId="0" applyFill="1" applyBorder="1" applyAlignment="1" applyProtection="1">
      <alignment horizontal="center"/>
      <protection locked="0"/>
    </xf>
    <xf numFmtId="1" fontId="0" fillId="4" borderId="1" xfId="0" applyNumberFormat="1" applyFill="1" applyBorder="1" applyAlignment="1" applyProtection="1">
      <alignment horizontal="center"/>
      <protection locked="0"/>
    </xf>
    <xf numFmtId="0" fontId="0" fillId="4" borderId="1" xfId="0" applyFill="1" applyBorder="1" applyProtection="1">
      <protection locked="0"/>
    </xf>
    <xf numFmtId="1" fontId="0" fillId="4" borderId="1" xfId="0" applyNumberFormat="1" applyFill="1" applyBorder="1" applyProtection="1">
      <protection locked="0"/>
    </xf>
    <xf numFmtId="165" fontId="0" fillId="2" borderId="1" xfId="0" applyNumberFormat="1" applyFill="1" applyBorder="1" applyProtection="1">
      <protection locked="0"/>
    </xf>
    <xf numFmtId="0" fontId="0" fillId="5" borderId="1" xfId="0" applyFill="1" applyBorder="1" applyProtection="1">
      <protection locked="0"/>
    </xf>
    <xf numFmtId="2" fontId="0" fillId="5" borderId="1" xfId="0" applyNumberFormat="1" applyFill="1" applyBorder="1" applyProtection="1">
      <protection locked="0"/>
    </xf>
    <xf numFmtId="0" fontId="0" fillId="2" borderId="8" xfId="0" applyFill="1" applyBorder="1" applyAlignment="1" applyProtection="1">
      <alignment horizontal="right"/>
      <protection locked="0"/>
    </xf>
    <xf numFmtId="0" fontId="0" fillId="2" borderId="9" xfId="0" applyFill="1" applyBorder="1" applyProtection="1">
      <protection locked="0"/>
    </xf>
    <xf numFmtId="0" fontId="1" fillId="0" borderId="1" xfId="0" applyFont="1" applyBorder="1" applyAlignment="1" applyProtection="1">
      <alignment horizontal="center"/>
      <protection locked="0"/>
    </xf>
    <xf numFmtId="0" fontId="0" fillId="0" borderId="1" xfId="0" applyBorder="1" applyAlignment="1" applyProtection="1">
      <alignment horizontal="center"/>
      <protection locked="0"/>
    </xf>
    <xf numFmtId="0" fontId="0" fillId="2" borderId="0" xfId="0" applyFill="1" applyAlignment="1" applyProtection="1">
      <alignment horizontal="center"/>
      <protection locked="0"/>
    </xf>
    <xf numFmtId="0" fontId="0" fillId="3" borderId="8" xfId="0" applyFill="1" applyBorder="1" applyAlignment="1" applyProtection="1">
      <alignment horizontal="center"/>
      <protection locked="0"/>
    </xf>
    <xf numFmtId="0" fontId="0" fillId="3" borderId="9" xfId="0" applyFill="1" applyBorder="1" applyAlignment="1" applyProtection="1">
      <alignment horizontal="center"/>
      <protection locked="0"/>
    </xf>
    <xf numFmtId="0" fontId="0" fillId="0" borderId="8" xfId="0" applyBorder="1" applyAlignment="1" applyProtection="1">
      <alignment horizontal="center"/>
      <protection locked="0"/>
    </xf>
    <xf numFmtId="0" fontId="0" fillId="0" borderId="9" xfId="0" applyBorder="1" applyAlignment="1" applyProtection="1">
      <alignment horizontal="center"/>
      <protection locked="0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charts/_rels/chart1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4.2164383859174384E-2"/>
          <c:y val="1.1212318359704749E-2"/>
          <c:w val="0.94263817436331065"/>
          <c:h val="0.97545609173155035"/>
        </c:manualLayout>
      </c:layout>
      <c:scatterChart>
        <c:scatterStyle val="lineMarker"/>
        <c:varyColors val="0"/>
        <c:ser>
          <c:idx val="0"/>
          <c:order val="0"/>
          <c:tx>
            <c:strRef>
              <c:f>Feuil1!$A$4</c:f>
              <c:strCache>
                <c:ptCount val="1"/>
                <c:pt idx="0">
                  <c:v>T</c:v>
                </c:pt>
              </c:strCache>
            </c:strRef>
          </c:tx>
          <c:spPr>
            <a:ln w="28575">
              <a:noFill/>
            </a:ln>
          </c:spPr>
          <c:marker>
            <c:symbol val="x"/>
            <c:size val="2"/>
          </c:marker>
          <c:trendline>
            <c:spPr>
              <a:ln w="15875">
                <a:solidFill>
                  <a:srgbClr val="00B050"/>
                </a:solidFill>
              </a:ln>
            </c:spPr>
            <c:trendlineType val="poly"/>
            <c:order val="3"/>
            <c:dispRSqr val="1"/>
            <c:dispEq val="1"/>
            <c:trendlineLbl>
              <c:layout>
                <c:manualLayout>
                  <c:x val="-2.7214090822070113E-2"/>
                  <c:y val="0.18354424244949416"/>
                </c:manualLayout>
              </c:layout>
              <c:numFmt formatCode="#,##0.0000" sourceLinked="0"/>
              <c:txPr>
                <a:bodyPr/>
                <a:lstStyle/>
                <a:p>
                  <a:pPr>
                    <a:defRPr sz="1400" b="1">
                      <a:solidFill>
                        <a:srgbClr val="00B050"/>
                      </a:solidFill>
                    </a:defRPr>
                  </a:pPr>
                  <a:endParaRPr lang="fr-FR"/>
                </a:p>
              </c:txPr>
            </c:trendlineLbl>
          </c:trendline>
          <c:xVal>
            <c:numRef>
              <c:f>Feuil1!$C$5:$C$112</c:f>
              <c:numCache>
                <c:formatCode>0.000</c:formatCode>
                <c:ptCount val="108"/>
              </c:numCache>
            </c:numRef>
          </c:xVal>
          <c:yVal>
            <c:numRef>
              <c:f>Feuil1!$A$5:$A$105</c:f>
              <c:numCache>
                <c:formatCode>General</c:formatCode>
                <c:ptCount val="101"/>
                <c:pt idx="0">
                  <c:v>0</c:v>
                </c:pt>
                <c:pt idx="1">
                  <c:v>1</c:v>
                </c:pt>
                <c:pt idx="2">
                  <c:v>2</c:v>
                </c:pt>
                <c:pt idx="3">
                  <c:v>3</c:v>
                </c:pt>
                <c:pt idx="4">
                  <c:v>4</c:v>
                </c:pt>
                <c:pt idx="5">
                  <c:v>5</c:v>
                </c:pt>
                <c:pt idx="6">
                  <c:v>6</c:v>
                </c:pt>
                <c:pt idx="7">
                  <c:v>7</c:v>
                </c:pt>
                <c:pt idx="8">
                  <c:v>8</c:v>
                </c:pt>
                <c:pt idx="9">
                  <c:v>9</c:v>
                </c:pt>
                <c:pt idx="10">
                  <c:v>10</c:v>
                </c:pt>
                <c:pt idx="11">
                  <c:v>11</c:v>
                </c:pt>
                <c:pt idx="12">
                  <c:v>12</c:v>
                </c:pt>
                <c:pt idx="13">
                  <c:v>13</c:v>
                </c:pt>
                <c:pt idx="14">
                  <c:v>14</c:v>
                </c:pt>
                <c:pt idx="15">
                  <c:v>15</c:v>
                </c:pt>
                <c:pt idx="16">
                  <c:v>16</c:v>
                </c:pt>
                <c:pt idx="17">
                  <c:v>17</c:v>
                </c:pt>
                <c:pt idx="18">
                  <c:v>18</c:v>
                </c:pt>
                <c:pt idx="19">
                  <c:v>19</c:v>
                </c:pt>
                <c:pt idx="20">
                  <c:v>20</c:v>
                </c:pt>
                <c:pt idx="21">
                  <c:v>21</c:v>
                </c:pt>
                <c:pt idx="22">
                  <c:v>22</c:v>
                </c:pt>
                <c:pt idx="23">
                  <c:v>23</c:v>
                </c:pt>
                <c:pt idx="24">
                  <c:v>24</c:v>
                </c:pt>
                <c:pt idx="25">
                  <c:v>25</c:v>
                </c:pt>
                <c:pt idx="26">
                  <c:v>26</c:v>
                </c:pt>
                <c:pt idx="27">
                  <c:v>27</c:v>
                </c:pt>
                <c:pt idx="28">
                  <c:v>28</c:v>
                </c:pt>
                <c:pt idx="29">
                  <c:v>29</c:v>
                </c:pt>
                <c:pt idx="30">
                  <c:v>30</c:v>
                </c:pt>
                <c:pt idx="31">
                  <c:v>31</c:v>
                </c:pt>
                <c:pt idx="32">
                  <c:v>32</c:v>
                </c:pt>
                <c:pt idx="33">
                  <c:v>33</c:v>
                </c:pt>
                <c:pt idx="34">
                  <c:v>34</c:v>
                </c:pt>
                <c:pt idx="35">
                  <c:v>35</c:v>
                </c:pt>
                <c:pt idx="36">
                  <c:v>36</c:v>
                </c:pt>
                <c:pt idx="37">
                  <c:v>37</c:v>
                </c:pt>
                <c:pt idx="38">
                  <c:v>38</c:v>
                </c:pt>
                <c:pt idx="39">
                  <c:v>39</c:v>
                </c:pt>
                <c:pt idx="40">
                  <c:v>40</c:v>
                </c:pt>
                <c:pt idx="41">
                  <c:v>41</c:v>
                </c:pt>
                <c:pt idx="42">
                  <c:v>42</c:v>
                </c:pt>
                <c:pt idx="43">
                  <c:v>43</c:v>
                </c:pt>
                <c:pt idx="44">
                  <c:v>44</c:v>
                </c:pt>
                <c:pt idx="45">
                  <c:v>45</c:v>
                </c:pt>
                <c:pt idx="46">
                  <c:v>46</c:v>
                </c:pt>
                <c:pt idx="47">
                  <c:v>47</c:v>
                </c:pt>
                <c:pt idx="48">
                  <c:v>48</c:v>
                </c:pt>
                <c:pt idx="49">
                  <c:v>49</c:v>
                </c:pt>
                <c:pt idx="50">
                  <c:v>50</c:v>
                </c:pt>
                <c:pt idx="51">
                  <c:v>51</c:v>
                </c:pt>
                <c:pt idx="52">
                  <c:v>52</c:v>
                </c:pt>
                <c:pt idx="53">
                  <c:v>53</c:v>
                </c:pt>
                <c:pt idx="54">
                  <c:v>54</c:v>
                </c:pt>
                <c:pt idx="55">
                  <c:v>55</c:v>
                </c:pt>
                <c:pt idx="56">
                  <c:v>56</c:v>
                </c:pt>
                <c:pt idx="57">
                  <c:v>57</c:v>
                </c:pt>
                <c:pt idx="58">
                  <c:v>58</c:v>
                </c:pt>
                <c:pt idx="59">
                  <c:v>59</c:v>
                </c:pt>
                <c:pt idx="60">
                  <c:v>60</c:v>
                </c:pt>
                <c:pt idx="61">
                  <c:v>61</c:v>
                </c:pt>
                <c:pt idx="62">
                  <c:v>62</c:v>
                </c:pt>
                <c:pt idx="63">
                  <c:v>63</c:v>
                </c:pt>
                <c:pt idx="64">
                  <c:v>64</c:v>
                </c:pt>
                <c:pt idx="65">
                  <c:v>65</c:v>
                </c:pt>
                <c:pt idx="66">
                  <c:v>66</c:v>
                </c:pt>
                <c:pt idx="67">
                  <c:v>67</c:v>
                </c:pt>
                <c:pt idx="68">
                  <c:v>68</c:v>
                </c:pt>
                <c:pt idx="69">
                  <c:v>69</c:v>
                </c:pt>
                <c:pt idx="70">
                  <c:v>70</c:v>
                </c:pt>
                <c:pt idx="71">
                  <c:v>71</c:v>
                </c:pt>
                <c:pt idx="72">
                  <c:v>72</c:v>
                </c:pt>
                <c:pt idx="73">
                  <c:v>73</c:v>
                </c:pt>
                <c:pt idx="74">
                  <c:v>74</c:v>
                </c:pt>
                <c:pt idx="75">
                  <c:v>75</c:v>
                </c:pt>
                <c:pt idx="76">
                  <c:v>76</c:v>
                </c:pt>
                <c:pt idx="77">
                  <c:v>77</c:v>
                </c:pt>
                <c:pt idx="78">
                  <c:v>78</c:v>
                </c:pt>
                <c:pt idx="79">
                  <c:v>79</c:v>
                </c:pt>
                <c:pt idx="80">
                  <c:v>80</c:v>
                </c:pt>
                <c:pt idx="81">
                  <c:v>81</c:v>
                </c:pt>
                <c:pt idx="82">
                  <c:v>82</c:v>
                </c:pt>
                <c:pt idx="83">
                  <c:v>83</c:v>
                </c:pt>
                <c:pt idx="84">
                  <c:v>84</c:v>
                </c:pt>
                <c:pt idx="85">
                  <c:v>85</c:v>
                </c:pt>
                <c:pt idx="86">
                  <c:v>86</c:v>
                </c:pt>
                <c:pt idx="87">
                  <c:v>87</c:v>
                </c:pt>
                <c:pt idx="88">
                  <c:v>88</c:v>
                </c:pt>
                <c:pt idx="89">
                  <c:v>89</c:v>
                </c:pt>
                <c:pt idx="90">
                  <c:v>90</c:v>
                </c:pt>
                <c:pt idx="91">
                  <c:v>91</c:v>
                </c:pt>
                <c:pt idx="92">
                  <c:v>92</c:v>
                </c:pt>
                <c:pt idx="93">
                  <c:v>93</c:v>
                </c:pt>
                <c:pt idx="94">
                  <c:v>94</c:v>
                </c:pt>
                <c:pt idx="95">
                  <c:v>95</c:v>
                </c:pt>
                <c:pt idx="96">
                  <c:v>96</c:v>
                </c:pt>
                <c:pt idx="97">
                  <c:v>97</c:v>
                </c:pt>
                <c:pt idx="98">
                  <c:v>98</c:v>
                </c:pt>
                <c:pt idx="99">
                  <c:v>99</c:v>
                </c:pt>
                <c:pt idx="100">
                  <c:v>100</c:v>
                </c:pt>
              </c:numCache>
            </c:numRef>
          </c:yVal>
          <c:smooth val="0"/>
        </c:ser>
        <c:ser>
          <c:idx val="1"/>
          <c:order val="1"/>
          <c:tx>
            <c:v>Restreint</c:v>
          </c:tx>
          <c:spPr>
            <a:ln w="28575">
              <a:noFill/>
            </a:ln>
          </c:spPr>
          <c:marker>
            <c:symbol val="circle"/>
            <c:size val="2"/>
          </c:marker>
          <c:trendline>
            <c:trendlineType val="linear"/>
            <c:dispRSqr val="1"/>
            <c:dispEq val="1"/>
            <c:trendlineLbl>
              <c:layout>
                <c:manualLayout>
                  <c:x val="0.53089740174537192"/>
                  <c:y val="0.16690978685715832"/>
                </c:manualLayout>
              </c:layout>
              <c:numFmt formatCode="General" sourceLinked="0"/>
              <c:txPr>
                <a:bodyPr/>
                <a:lstStyle/>
                <a:p>
                  <a:pPr>
                    <a:defRPr sz="1400" b="1">
                      <a:solidFill>
                        <a:srgbClr val="FF0000"/>
                      </a:solidFill>
                    </a:defRPr>
                  </a:pPr>
                  <a:endParaRPr lang="fr-FR"/>
                </a:p>
              </c:txPr>
            </c:trendlineLbl>
          </c:trendline>
          <c:xVal>
            <c:numRef>
              <c:f>Feuil1!$C$5:$C$45</c:f>
              <c:numCache>
                <c:formatCode>0.000</c:formatCode>
                <c:ptCount val="41"/>
              </c:numCache>
            </c:numRef>
          </c:xVal>
          <c:yVal>
            <c:numRef>
              <c:f>Feuil1!$A$5:$A$45</c:f>
              <c:numCache>
                <c:formatCode>General</c:formatCode>
                <c:ptCount val="41"/>
                <c:pt idx="0">
                  <c:v>0</c:v>
                </c:pt>
                <c:pt idx="1">
                  <c:v>1</c:v>
                </c:pt>
                <c:pt idx="2">
                  <c:v>2</c:v>
                </c:pt>
                <c:pt idx="3">
                  <c:v>3</c:v>
                </c:pt>
                <c:pt idx="4">
                  <c:v>4</c:v>
                </c:pt>
                <c:pt idx="5">
                  <c:v>5</c:v>
                </c:pt>
                <c:pt idx="6">
                  <c:v>6</c:v>
                </c:pt>
                <c:pt idx="7">
                  <c:v>7</c:v>
                </c:pt>
                <c:pt idx="8">
                  <c:v>8</c:v>
                </c:pt>
                <c:pt idx="9">
                  <c:v>9</c:v>
                </c:pt>
                <c:pt idx="10">
                  <c:v>10</c:v>
                </c:pt>
                <c:pt idx="11">
                  <c:v>11</c:v>
                </c:pt>
                <c:pt idx="12">
                  <c:v>12</c:v>
                </c:pt>
                <c:pt idx="13">
                  <c:v>13</c:v>
                </c:pt>
                <c:pt idx="14">
                  <c:v>14</c:v>
                </c:pt>
                <c:pt idx="15">
                  <c:v>15</c:v>
                </c:pt>
                <c:pt idx="16">
                  <c:v>16</c:v>
                </c:pt>
                <c:pt idx="17">
                  <c:v>17</c:v>
                </c:pt>
                <c:pt idx="18">
                  <c:v>18</c:v>
                </c:pt>
                <c:pt idx="19">
                  <c:v>19</c:v>
                </c:pt>
                <c:pt idx="20">
                  <c:v>20</c:v>
                </c:pt>
                <c:pt idx="21">
                  <c:v>21</c:v>
                </c:pt>
                <c:pt idx="22">
                  <c:v>22</c:v>
                </c:pt>
                <c:pt idx="23">
                  <c:v>23</c:v>
                </c:pt>
                <c:pt idx="24">
                  <c:v>24</c:v>
                </c:pt>
                <c:pt idx="25">
                  <c:v>25</c:v>
                </c:pt>
                <c:pt idx="26">
                  <c:v>26</c:v>
                </c:pt>
                <c:pt idx="27">
                  <c:v>27</c:v>
                </c:pt>
                <c:pt idx="28">
                  <c:v>28</c:v>
                </c:pt>
                <c:pt idx="29">
                  <c:v>29</c:v>
                </c:pt>
                <c:pt idx="30">
                  <c:v>30</c:v>
                </c:pt>
                <c:pt idx="31">
                  <c:v>31</c:v>
                </c:pt>
                <c:pt idx="32">
                  <c:v>32</c:v>
                </c:pt>
                <c:pt idx="33">
                  <c:v>33</c:v>
                </c:pt>
                <c:pt idx="34">
                  <c:v>34</c:v>
                </c:pt>
                <c:pt idx="35">
                  <c:v>35</c:v>
                </c:pt>
                <c:pt idx="36">
                  <c:v>36</c:v>
                </c:pt>
                <c:pt idx="37">
                  <c:v>37</c:v>
                </c:pt>
                <c:pt idx="38">
                  <c:v>38</c:v>
                </c:pt>
                <c:pt idx="39">
                  <c:v>39</c:v>
                </c:pt>
                <c:pt idx="40">
                  <c:v>40</c:v>
                </c:pt>
              </c:numCache>
            </c:numRef>
          </c:y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47279808"/>
        <c:axId val="147280384"/>
      </c:scatterChart>
      <c:valAx>
        <c:axId val="147279808"/>
        <c:scaling>
          <c:orientation val="minMax"/>
          <c:max val="5"/>
          <c:min val="0"/>
        </c:scaling>
        <c:delete val="0"/>
        <c:axPos val="b"/>
        <c:numFmt formatCode="0.000" sourceLinked="1"/>
        <c:majorTickMark val="out"/>
        <c:minorTickMark val="none"/>
        <c:tickLblPos val="nextTo"/>
        <c:crossAx val="147280384"/>
        <c:crosses val="autoZero"/>
        <c:crossBetween val="midCat"/>
      </c:valAx>
      <c:valAx>
        <c:axId val="147280384"/>
        <c:scaling>
          <c:orientation val="minMax"/>
          <c:max val="100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147279808"/>
        <c:crosses val="autoZero"/>
        <c:crossBetween val="midCat"/>
        <c:majorUnit val="10"/>
        <c:minorUnit val="5"/>
      </c:valAx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  <c:userShapes r:id="rId1"/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50189</xdr:colOff>
      <xdr:row>3</xdr:row>
      <xdr:rowOff>31507</xdr:rowOff>
    </xdr:from>
    <xdr:to>
      <xdr:col>16</xdr:col>
      <xdr:colOff>161924</xdr:colOff>
      <xdr:row>37</xdr:row>
      <xdr:rowOff>152401</xdr:rowOff>
    </xdr:to>
    <xdr:graphicFrame macro="">
      <xdr:nvGraphicFramePr>
        <xdr:cNvPr id="2" name="Graphique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2.xml><?xml version="1.0" encoding="utf-8"?>
<c:userShapes xmlns:c="http://schemas.openxmlformats.org/drawingml/2006/chart">
  <cdr:relSizeAnchor xmlns:cdr="http://schemas.openxmlformats.org/drawingml/2006/chartDrawing">
    <cdr:from>
      <cdr:x>0.04555</cdr:x>
      <cdr:y>0.01909</cdr:y>
    </cdr:from>
    <cdr:to>
      <cdr:x>0.35558</cdr:x>
      <cdr:y>0.41764</cdr:y>
    </cdr:to>
    <cdr:pic>
      <cdr:nvPicPr>
        <cdr:cNvPr id="2" name="chart"/>
        <cdr:cNvPicPr>
          <a:picLocks xmlns:a="http://schemas.openxmlformats.org/drawingml/2006/main" noChangeAspect="1"/>
        </cdr:cNvPicPr>
      </cdr:nvPicPr>
      <cdr:blipFill>
        <a:blip xmlns:a="http://schemas.openxmlformats.org/drawingml/2006/main" xmlns:r="http://schemas.openxmlformats.org/officeDocument/2006/relationships" r:embed="rId1"/>
        <a:stretch xmlns:a="http://schemas.openxmlformats.org/drawingml/2006/main">
          <a:fillRect/>
        </a:stretch>
      </cdr:blipFill>
      <cdr:spPr>
        <a:xfrm xmlns:a="http://schemas.openxmlformats.org/drawingml/2006/main">
          <a:off x="351204" y="131396"/>
          <a:ext cx="2390476" cy="2742857"/>
        </a:xfrm>
        <a:prstGeom xmlns:a="http://schemas.openxmlformats.org/drawingml/2006/main" prst="rect">
          <a:avLst/>
        </a:prstGeom>
      </cdr:spPr>
    </cdr:pic>
  </cdr:relSizeAnchor>
  <cdr:absSizeAnchor xmlns:cdr="http://schemas.openxmlformats.org/drawingml/2006/chartDrawing">
    <cdr:from>
      <cdr:x>0.6948</cdr:x>
      <cdr:y>0.58216</cdr:y>
    </cdr:from>
    <cdr:ext cx="2207836" cy="596347"/>
    <cdr:sp macro="" textlink="">
      <cdr:nvSpPr>
        <cdr:cNvPr id="3" name="ZoneTexte 2"/>
        <cdr:cNvSpPr txBox="1"/>
      </cdr:nvSpPr>
      <cdr:spPr>
        <a:xfrm xmlns:a="http://schemas.openxmlformats.org/drawingml/2006/main">
          <a:off x="5438174" y="4023989"/>
          <a:ext cx="2207836" cy="596347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0"/>
        <a:lstStyle xmlns:a="http://schemas.openxmlformats.org/drawingml/2006/main"/>
        <a:p xmlns:a="http://schemas.openxmlformats.org/drawingml/2006/main">
          <a:r>
            <a:rPr lang="fr-FR" sz="1400" b="1">
              <a:solidFill>
                <a:srgbClr val="FF0000"/>
              </a:solidFill>
            </a:rPr>
            <a:t>Modélisation par une droite</a:t>
          </a:r>
        </a:p>
        <a:p xmlns:a="http://schemas.openxmlformats.org/drawingml/2006/main">
          <a:r>
            <a:rPr lang="fr-FR" sz="1400" b="1">
              <a:solidFill>
                <a:srgbClr val="FF0000"/>
              </a:solidFill>
            </a:rPr>
            <a:t>sur une gamme</a:t>
          </a:r>
          <a:r>
            <a:rPr lang="fr-FR" sz="1400" b="1" baseline="0">
              <a:solidFill>
                <a:srgbClr val="FF0000"/>
              </a:solidFill>
            </a:rPr>
            <a:t> de 40 °C :</a:t>
          </a:r>
          <a:endParaRPr lang="fr-FR" sz="1400" b="1">
            <a:solidFill>
              <a:srgbClr val="FF0000"/>
            </a:solidFill>
          </a:endParaRPr>
        </a:p>
      </cdr:txBody>
    </cdr:sp>
  </cdr:absSizeAnchor>
  <cdr:relSizeAnchor xmlns:cdr="http://schemas.openxmlformats.org/drawingml/2006/chartDrawing">
    <cdr:from>
      <cdr:x>0.35884</cdr:x>
      <cdr:y>0.10354</cdr:y>
    </cdr:from>
    <cdr:to>
      <cdr:x>0.75627</cdr:x>
      <cdr:y>0.19019</cdr:y>
    </cdr:to>
    <cdr:sp macro="" textlink="">
      <cdr:nvSpPr>
        <cdr:cNvPr id="4" name="ZoneTexte 1"/>
        <cdr:cNvSpPr txBox="1"/>
      </cdr:nvSpPr>
      <cdr:spPr>
        <a:xfrm xmlns:a="http://schemas.openxmlformats.org/drawingml/2006/main">
          <a:off x="3000047" y="750286"/>
          <a:ext cx="3322656" cy="627919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non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ctr"/>
          <a:r>
            <a:rPr lang="fr-FR" sz="1400" b="1">
              <a:solidFill>
                <a:srgbClr val="00B050"/>
              </a:solidFill>
            </a:rPr>
            <a:t>Modélisation par un polynome d'ordre 3</a:t>
          </a:r>
        </a:p>
        <a:p xmlns:a="http://schemas.openxmlformats.org/drawingml/2006/main">
          <a:pPr algn="ctr"/>
          <a:r>
            <a:rPr lang="fr-FR" sz="1400" b="1">
              <a:solidFill>
                <a:srgbClr val="00B050"/>
              </a:solidFill>
            </a:rPr>
            <a:t>sur une gamme</a:t>
          </a:r>
          <a:r>
            <a:rPr lang="fr-FR" sz="1400" b="1" baseline="0">
              <a:solidFill>
                <a:srgbClr val="00B050"/>
              </a:solidFill>
            </a:rPr>
            <a:t> de 100 °C :</a:t>
          </a:r>
          <a:endParaRPr lang="fr-FR" sz="1400" b="1">
            <a:solidFill>
              <a:srgbClr val="00B050"/>
            </a:solidFill>
          </a:endParaRPr>
        </a:p>
      </cdr:txBody>
    </cdr:sp>
  </cdr:relSizeAnchor>
  <cdr:relSizeAnchor xmlns:cdr="http://schemas.openxmlformats.org/drawingml/2006/chartDrawing">
    <cdr:from>
      <cdr:x>0.03938</cdr:x>
      <cdr:y>0.42904</cdr:y>
    </cdr:from>
    <cdr:to>
      <cdr:x>0.42167</cdr:x>
      <cdr:y>0.65409</cdr:y>
    </cdr:to>
    <cdr:sp macro="" textlink="">
      <cdr:nvSpPr>
        <cdr:cNvPr id="6" name="Bulle ronde 5"/>
        <cdr:cNvSpPr/>
      </cdr:nvSpPr>
      <cdr:spPr>
        <a:xfrm xmlns:a="http://schemas.openxmlformats.org/drawingml/2006/main">
          <a:off x="323356" y="2952718"/>
          <a:ext cx="3139108" cy="1548848"/>
        </a:xfrm>
        <a:prstGeom xmlns:a="http://schemas.openxmlformats.org/drawingml/2006/main" prst="wedgeEllipseCallout">
          <a:avLst>
            <a:gd name="adj1" fmla="val -38027"/>
            <a:gd name="adj2" fmla="val -119216"/>
          </a:avLst>
        </a:prstGeom>
        <a:noFill xmlns:a="http://schemas.openxmlformats.org/drawingml/2006/main"/>
      </cdr:spPr>
      <cdr:style>
        <a:lnRef xmlns:a="http://schemas.openxmlformats.org/drawingml/2006/main" idx="2">
          <a:schemeClr val="accent2"/>
        </a:lnRef>
        <a:fillRef xmlns:a="http://schemas.openxmlformats.org/drawingml/2006/main" idx="1">
          <a:schemeClr val="lt1"/>
        </a:fillRef>
        <a:effectRef xmlns:a="http://schemas.openxmlformats.org/drawingml/2006/main" idx="0">
          <a:schemeClr val="accent2"/>
        </a:effectRef>
        <a:fontRef xmlns:a="http://schemas.openxmlformats.org/drawingml/2006/main" idx="minor">
          <a:schemeClr val="dk1"/>
        </a:fontRef>
      </cdr:style>
      <cdr:txBody>
        <a:bodyPr xmlns:a="http://schemas.openxmlformats.org/drawingml/2006/main" vertOverflow="clip" lIns="0" rIns="0"/>
        <a:lstStyle xmlns:a="http://schemas.openxmlformats.org/drawingml/2006/main"/>
        <a:p xmlns:a="http://schemas.openxmlformats.org/drawingml/2006/main">
          <a:r>
            <a:rPr lang="fr-FR" sz="1400" i="1">
              <a:solidFill>
                <a:srgbClr val="C00000"/>
              </a:solidFill>
              <a:effectLst/>
              <a:latin typeface="+mn-lt"/>
              <a:ea typeface="+mn-ea"/>
              <a:cs typeface="+mn-cs"/>
            </a:rPr>
            <a:t>Prendre pour R1 la résistance du milieu de gamme </a:t>
          </a:r>
        </a:p>
        <a:p xmlns:a="http://schemas.openxmlformats.org/drawingml/2006/main">
          <a:r>
            <a:rPr lang="fr-FR" sz="1400" i="1">
              <a:solidFill>
                <a:srgbClr val="C00000"/>
              </a:solidFill>
              <a:effectLst/>
              <a:latin typeface="+mn-lt"/>
              <a:ea typeface="+mn-ea"/>
              <a:cs typeface="+mn-cs"/>
            </a:rPr>
            <a:t>(ou proche) , </a:t>
          </a:r>
          <a:endParaRPr lang="fr-FR" sz="1400">
            <a:solidFill>
              <a:srgbClr val="C00000"/>
            </a:solidFill>
            <a:effectLst/>
          </a:endParaRPr>
        </a:p>
        <a:p xmlns:a="http://schemas.openxmlformats.org/drawingml/2006/main">
          <a:r>
            <a:rPr lang="fr-FR" sz="1400" i="1">
              <a:solidFill>
                <a:srgbClr val="C00000"/>
              </a:solidFill>
              <a:effectLst/>
              <a:latin typeface="+mn-lt"/>
              <a:ea typeface="+mn-ea"/>
              <a:cs typeface="+mn-cs"/>
            </a:rPr>
            <a:t>cela améliore le modèle...</a:t>
          </a:r>
          <a:endParaRPr lang="fr-FR" sz="1400">
            <a:solidFill>
              <a:srgbClr val="C00000"/>
            </a:solidFill>
            <a:effectLst/>
          </a:endParaRPr>
        </a:p>
      </cdr:txBody>
    </cdr:sp>
  </cdr:relSizeAnchor>
</c:userShape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P112"/>
  <sheetViews>
    <sheetView tabSelected="1" zoomScaleNormal="100" workbookViewId="0">
      <selection activeCell="F1" sqref="F1"/>
    </sheetView>
  </sheetViews>
  <sheetFormatPr baseColWidth="10" defaultRowHeight="15" x14ac:dyDescent="0.25"/>
  <cols>
    <col min="1" max="4" width="11.42578125" style="1"/>
    <col min="5" max="5" width="12" style="11" customWidth="1"/>
    <col min="6" max="6" width="11.42578125" style="1"/>
    <col min="7" max="8" width="9.5703125" style="1" customWidth="1"/>
    <col min="9" max="9" width="11.42578125" style="1"/>
    <col min="10" max="10" width="21.7109375" style="1" customWidth="1"/>
    <col min="11" max="11" width="14.5703125" style="1" bestFit="1" customWidth="1"/>
    <col min="12" max="12" width="6.28515625" style="1" customWidth="1"/>
    <col min="13" max="16384" width="11.42578125" style="1"/>
  </cols>
  <sheetData>
    <row r="1" spans="1:13" ht="18.75" x14ac:dyDescent="0.3">
      <c r="A1" s="1" t="s">
        <v>0</v>
      </c>
      <c r="C1" s="2" t="s">
        <v>6</v>
      </c>
      <c r="D1" s="16">
        <v>10000</v>
      </c>
      <c r="E1" s="21" t="s">
        <v>8</v>
      </c>
      <c r="F1" s="22">
        <v>10000</v>
      </c>
      <c r="G1" s="19" t="s">
        <v>11</v>
      </c>
      <c r="H1" s="17">
        <v>0</v>
      </c>
      <c r="I1" s="3" t="str">
        <f>INT(A5)&amp; "°C - "&amp;INT(A45)&amp;"°C"</f>
        <v>0°C - 40°C</v>
      </c>
      <c r="J1" s="4" t="str">
        <f>"Mileu de gamme "&amp;INT(A25)&amp; "°C  : "</f>
        <v xml:space="preserve">Mileu de gamme 20°C  : </v>
      </c>
      <c r="K1" s="5">
        <f>B25</f>
        <v>12535.32581266281</v>
      </c>
      <c r="L1" s="6" t="s">
        <v>9</v>
      </c>
      <c r="M1" s="25" t="s">
        <v>14</v>
      </c>
    </row>
    <row r="2" spans="1:13" ht="23.25" thickBot="1" x14ac:dyDescent="0.4">
      <c r="A2" s="1" t="s">
        <v>10</v>
      </c>
      <c r="C2" s="7" t="s">
        <v>5</v>
      </c>
      <c r="D2" s="16">
        <v>3950</v>
      </c>
      <c r="E2" s="23" t="s">
        <v>7</v>
      </c>
      <c r="F2" s="24">
        <v>25</v>
      </c>
      <c r="G2" s="20" t="s">
        <v>12</v>
      </c>
      <c r="H2" s="18">
        <v>100</v>
      </c>
      <c r="I2" s="8" t="str">
        <f>INT(A5)&amp; "°C - "&amp;INT(A105)&amp;"°C"</f>
        <v>0°C - 100°C</v>
      </c>
      <c r="J2" s="8" t="str">
        <f>"Mileu de gamme "&amp;INT(A55)&amp; "°C  : "</f>
        <v xml:space="preserve">Mileu de gamme 50°C  : </v>
      </c>
      <c r="K2" s="9">
        <f>B55</f>
        <v>3588.182581929083</v>
      </c>
      <c r="L2" s="10" t="s">
        <v>9</v>
      </c>
      <c r="M2" s="26" t="s">
        <v>13</v>
      </c>
    </row>
    <row r="3" spans="1:13" x14ac:dyDescent="0.25">
      <c r="C3" s="1" t="s">
        <v>3</v>
      </c>
      <c r="I3" s="12"/>
      <c r="K3" s="12"/>
      <c r="L3" s="12"/>
    </row>
    <row r="4" spans="1:13" x14ac:dyDescent="0.25">
      <c r="A4" s="13" t="s">
        <v>1</v>
      </c>
      <c r="B4" s="13" t="s">
        <v>2</v>
      </c>
      <c r="C4" s="13" t="s">
        <v>4</v>
      </c>
      <c r="D4" s="32" t="s">
        <v>15</v>
      </c>
      <c r="E4" s="28" t="s">
        <v>17</v>
      </c>
      <c r="F4" s="28" t="s">
        <v>16</v>
      </c>
    </row>
    <row r="5" spans="1:13" ht="15.75" x14ac:dyDescent="0.25">
      <c r="A5" s="14">
        <f>Tmin</f>
        <v>0</v>
      </c>
      <c r="B5" s="31">
        <f>Res*EXP(B*(1/(A5+273.15)-1/(teta+273.15)))</f>
        <v>33620.603721435742</v>
      </c>
      <c r="C5" s="30"/>
      <c r="D5" s="33"/>
      <c r="E5" s="29"/>
      <c r="F5" s="29"/>
    </row>
    <row r="6" spans="1:13" ht="15.75" x14ac:dyDescent="0.25">
      <c r="A6" s="14">
        <f t="shared" ref="A6:A37" si="0">A5+(Tmax-Tmin)/100</f>
        <v>1</v>
      </c>
      <c r="B6" s="31">
        <f t="shared" ref="B6:B36" si="1">Res*EXP(B*(1/(A6+273.15)-1/(teta+273.15)))</f>
        <v>31893.138272305434</v>
      </c>
      <c r="C6" s="30"/>
      <c r="D6" s="34"/>
      <c r="E6" s="29"/>
      <c r="F6" s="29"/>
    </row>
    <row r="7" spans="1:13" ht="15.75" x14ac:dyDescent="0.25">
      <c r="A7" s="14">
        <f t="shared" si="0"/>
        <v>2</v>
      </c>
      <c r="B7" s="31">
        <f t="shared" si="1"/>
        <v>30266.034194017953</v>
      </c>
      <c r="C7" s="30"/>
      <c r="D7" s="34"/>
      <c r="E7" s="29"/>
      <c r="F7" s="29"/>
    </row>
    <row r="8" spans="1:13" ht="15.75" x14ac:dyDescent="0.25">
      <c r="A8" s="14">
        <f t="shared" si="0"/>
        <v>3</v>
      </c>
      <c r="B8" s="31">
        <f t="shared" si="1"/>
        <v>28732.835517560583</v>
      </c>
      <c r="C8" s="30"/>
      <c r="D8" s="34"/>
      <c r="E8" s="29"/>
      <c r="F8" s="29"/>
    </row>
    <row r="9" spans="1:13" ht="15.75" x14ac:dyDescent="0.25">
      <c r="A9" s="14">
        <f t="shared" si="0"/>
        <v>4</v>
      </c>
      <c r="B9" s="31">
        <f t="shared" si="1"/>
        <v>27287.539531911738</v>
      </c>
      <c r="C9" s="30"/>
      <c r="D9" s="34"/>
      <c r="E9" s="29"/>
      <c r="F9" s="29"/>
    </row>
    <row r="10" spans="1:13" ht="15.75" x14ac:dyDescent="0.25">
      <c r="A10" s="14">
        <f t="shared" si="0"/>
        <v>5</v>
      </c>
      <c r="B10" s="31">
        <f t="shared" si="1"/>
        <v>25924.56241959352</v>
      </c>
      <c r="C10" s="30"/>
      <c r="D10" s="34"/>
      <c r="E10" s="29"/>
      <c r="F10" s="29"/>
    </row>
    <row r="11" spans="1:13" ht="15.75" x14ac:dyDescent="0.25">
      <c r="A11" s="14">
        <f t="shared" si="0"/>
        <v>6</v>
      </c>
      <c r="B11" s="31">
        <f t="shared" si="1"/>
        <v>24638.70768276219</v>
      </c>
      <c r="C11" s="30"/>
      <c r="D11" s="34"/>
      <c r="E11" s="29"/>
      <c r="F11" s="29"/>
    </row>
    <row r="12" spans="1:13" ht="15.75" x14ac:dyDescent="0.25">
      <c r="A12" s="14">
        <f t="shared" si="0"/>
        <v>7</v>
      </c>
      <c r="B12" s="31">
        <f t="shared" si="1"/>
        <v>23425.137118719744</v>
      </c>
      <c r="C12" s="30"/>
      <c r="D12" s="34"/>
      <c r="E12" s="29"/>
      <c r="F12" s="29"/>
    </row>
    <row r="13" spans="1:13" ht="15.75" x14ac:dyDescent="0.25">
      <c r="A13" s="14">
        <f t="shared" si="0"/>
        <v>8</v>
      </c>
      <c r="B13" s="31">
        <f t="shared" si="1"/>
        <v>22279.344125776763</v>
      </c>
      <c r="C13" s="30"/>
      <c r="D13" s="34"/>
      <c r="E13" s="29"/>
      <c r="F13" s="29"/>
    </row>
    <row r="14" spans="1:13" ht="15.75" x14ac:dyDescent="0.25">
      <c r="A14" s="14">
        <f t="shared" si="0"/>
        <v>9</v>
      </c>
      <c r="B14" s="31">
        <f t="shared" si="1"/>
        <v>21197.129140324207</v>
      </c>
      <c r="C14" s="30"/>
      <c r="D14" s="34"/>
      <c r="E14" s="29"/>
      <c r="F14" s="29"/>
    </row>
    <row r="15" spans="1:13" ht="15.75" x14ac:dyDescent="0.25">
      <c r="A15" s="14">
        <f t="shared" si="0"/>
        <v>10</v>
      </c>
      <c r="B15" s="31">
        <f t="shared" si="1"/>
        <v>20174.57702398485</v>
      </c>
      <c r="C15" s="30"/>
      <c r="D15" s="34"/>
      <c r="E15" s="29"/>
      <c r="F15" s="29"/>
    </row>
    <row r="16" spans="1:13" ht="15.75" x14ac:dyDescent="0.25">
      <c r="A16" s="14">
        <f t="shared" si="0"/>
        <v>11</v>
      </c>
      <c r="B16" s="31">
        <f t="shared" si="1"/>
        <v>19208.036236013788</v>
      </c>
      <c r="C16" s="30"/>
      <c r="D16" s="34"/>
      <c r="E16" s="29"/>
      <c r="F16" s="29"/>
    </row>
    <row r="17" spans="1:6" ht="15.75" x14ac:dyDescent="0.25">
      <c r="A17" s="14">
        <f t="shared" si="0"/>
        <v>12</v>
      </c>
      <c r="B17" s="31">
        <f t="shared" si="1"/>
        <v>18294.099640871082</v>
      </c>
      <c r="C17" s="30"/>
      <c r="D17" s="34"/>
      <c r="E17" s="29"/>
      <c r="F17" s="29"/>
    </row>
    <row r="18" spans="1:6" ht="15.75" x14ac:dyDescent="0.25">
      <c r="A18" s="14">
        <f t="shared" si="0"/>
        <v>13</v>
      </c>
      <c r="B18" s="31">
        <f t="shared" si="1"/>
        <v>17429.586814247774</v>
      </c>
      <c r="C18" s="30"/>
      <c r="D18" s="34"/>
      <c r="E18" s="29"/>
      <c r="F18" s="29"/>
    </row>
    <row r="19" spans="1:6" ht="15.75" x14ac:dyDescent="0.25">
      <c r="A19" s="14">
        <f t="shared" si="0"/>
        <v>14</v>
      </c>
      <c r="B19" s="31">
        <f t="shared" si="1"/>
        <v>16611.527722935953</v>
      </c>
      <c r="C19" s="30"/>
      <c r="D19" s="34"/>
      <c r="E19" s="29"/>
      <c r="F19" s="29"/>
    </row>
    <row r="20" spans="1:6" ht="15.75" x14ac:dyDescent="0.25">
      <c r="A20" s="14">
        <f t="shared" si="0"/>
        <v>15</v>
      </c>
      <c r="B20" s="31">
        <f t="shared" si="1"/>
        <v>15837.147664908136</v>
      </c>
      <c r="C20" s="30"/>
      <c r="D20" s="34"/>
      <c r="E20" s="29"/>
      <c r="F20" s="29"/>
    </row>
    <row r="21" spans="1:6" ht="15.75" x14ac:dyDescent="0.25">
      <c r="A21" s="14">
        <f t="shared" si="0"/>
        <v>16</v>
      </c>
      <c r="B21" s="31">
        <f t="shared" si="1"/>
        <v>15103.853365929419</v>
      </c>
      <c r="C21" s="30"/>
      <c r="D21" s="34"/>
      <c r="E21" s="29"/>
      <c r="F21" s="29"/>
    </row>
    <row r="22" spans="1:6" ht="15.75" x14ac:dyDescent="0.25">
      <c r="A22" s="14">
        <f t="shared" si="0"/>
        <v>17</v>
      </c>
      <c r="B22" s="31">
        <f t="shared" si="1"/>
        <v>14409.220138062792</v>
      </c>
      <c r="C22" s="30"/>
      <c r="D22" s="34"/>
      <c r="E22" s="29"/>
      <c r="F22" s="29"/>
    </row>
    <row r="23" spans="1:6" ht="15.75" x14ac:dyDescent="0.25">
      <c r="A23" s="14">
        <f t="shared" si="0"/>
        <v>18</v>
      </c>
      <c r="B23" s="31">
        <f t="shared" si="1"/>
        <v>13750.980013633698</v>
      </c>
      <c r="C23" s="30"/>
      <c r="D23" s="34"/>
      <c r="E23" s="29"/>
      <c r="F23" s="29"/>
    </row>
    <row r="24" spans="1:6" ht="15.75" x14ac:dyDescent="0.25">
      <c r="A24" s="14">
        <f t="shared" si="0"/>
        <v>19</v>
      </c>
      <c r="B24" s="31">
        <f t="shared" si="1"/>
        <v>13127.010775676536</v>
      </c>
      <c r="C24" s="30"/>
      <c r="D24" s="34"/>
      <c r="E24" s="29"/>
      <c r="F24" s="29"/>
    </row>
    <row r="25" spans="1:6" ht="15.75" x14ac:dyDescent="0.25">
      <c r="A25" s="14">
        <f t="shared" si="0"/>
        <v>20</v>
      </c>
      <c r="B25" s="31">
        <f t="shared" si="1"/>
        <v>12535.32581266281</v>
      </c>
      <c r="C25" s="30"/>
      <c r="D25" s="34"/>
      <c r="E25" s="29"/>
      <c r="F25" s="29"/>
    </row>
    <row r="26" spans="1:6" ht="15.75" x14ac:dyDescent="0.25">
      <c r="A26" s="14">
        <f t="shared" si="0"/>
        <v>21</v>
      </c>
      <c r="B26" s="31">
        <f t="shared" si="1"/>
        <v>11974.064731474306</v>
      </c>
      <c r="C26" s="30"/>
      <c r="D26" s="34"/>
      <c r="E26" s="29"/>
      <c r="F26" s="29"/>
    </row>
    <row r="27" spans="1:6" ht="15.75" x14ac:dyDescent="0.25">
      <c r="A27" s="14">
        <f t="shared" si="0"/>
        <v>22</v>
      </c>
      <c r="B27" s="31">
        <f t="shared" si="1"/>
        <v>11441.484668193882</v>
      </c>
      <c r="C27" s="30"/>
      <c r="D27" s="34"/>
      <c r="E27" s="29"/>
      <c r="F27" s="29"/>
    </row>
    <row r="28" spans="1:6" ht="15.75" x14ac:dyDescent="0.25">
      <c r="A28" s="14">
        <f t="shared" si="0"/>
        <v>23</v>
      </c>
      <c r="B28" s="31">
        <f t="shared" si="1"/>
        <v>10935.952241391826</v>
      </c>
      <c r="C28" s="30"/>
      <c r="D28" s="34"/>
      <c r="E28" s="29"/>
      <c r="F28" s="29"/>
    </row>
    <row r="29" spans="1:6" ht="15.75" x14ac:dyDescent="0.25">
      <c r="A29" s="14">
        <f t="shared" si="0"/>
        <v>24</v>
      </c>
      <c r="B29" s="31">
        <f t="shared" si="1"/>
        <v>10455.936097237052</v>
      </c>
      <c r="C29" s="30"/>
      <c r="D29" s="34"/>
      <c r="E29" s="29"/>
      <c r="F29" s="29"/>
    </row>
    <row r="30" spans="1:6" ht="15.75" x14ac:dyDescent="0.25">
      <c r="A30" s="14">
        <f t="shared" si="0"/>
        <v>25</v>
      </c>
      <c r="B30" s="31">
        <f t="shared" si="1"/>
        <v>10000</v>
      </c>
      <c r="C30" s="30"/>
      <c r="D30" s="34"/>
      <c r="E30" s="29"/>
      <c r="F30" s="29"/>
    </row>
    <row r="31" spans="1:6" ht="15.75" x14ac:dyDescent="0.25">
      <c r="A31" s="14">
        <f t="shared" si="0"/>
        <v>26</v>
      </c>
      <c r="B31" s="31">
        <f t="shared" si="1"/>
        <v>9566.7964253785212</v>
      </c>
      <c r="C31" s="30"/>
      <c r="D31" s="34"/>
      <c r="E31" s="29"/>
      <c r="F31" s="29"/>
    </row>
    <row r="32" spans="1:6" ht="15.75" x14ac:dyDescent="0.25">
      <c r="A32" s="14">
        <f t="shared" si="0"/>
        <v>27</v>
      </c>
      <c r="B32" s="31">
        <f t="shared" si="1"/>
        <v>9155.0606176022357</v>
      </c>
      <c r="C32" s="30"/>
      <c r="D32" s="34"/>
      <c r="E32" s="29"/>
      <c r="F32" s="29"/>
    </row>
    <row r="33" spans="1:16" ht="15.75" x14ac:dyDescent="0.25">
      <c r="A33" s="14">
        <f t="shared" si="0"/>
        <v>28</v>
      </c>
      <c r="B33" s="31">
        <f t="shared" si="1"/>
        <v>8763.6050744872282</v>
      </c>
      <c r="C33" s="30"/>
      <c r="D33" s="34"/>
      <c r="E33" s="29"/>
      <c r="F33" s="29"/>
    </row>
    <row r="34" spans="1:16" ht="15.75" x14ac:dyDescent="0.25">
      <c r="A34" s="14">
        <f t="shared" si="0"/>
        <v>29</v>
      </c>
      <c r="B34" s="31">
        <f t="shared" si="1"/>
        <v>8391.3144275502273</v>
      </c>
      <c r="C34" s="30"/>
      <c r="D34" s="34"/>
      <c r="E34" s="29"/>
      <c r="F34" s="29"/>
    </row>
    <row r="35" spans="1:16" ht="15.75" x14ac:dyDescent="0.25">
      <c r="A35" s="14">
        <f t="shared" si="0"/>
        <v>30</v>
      </c>
      <c r="B35" s="31">
        <f t="shared" si="1"/>
        <v>8037.1406869731372</v>
      </c>
      <c r="C35" s="30"/>
      <c r="D35" s="34"/>
      <c r="E35" s="29"/>
      <c r="F35" s="29"/>
    </row>
    <row r="36" spans="1:16" ht="15.75" x14ac:dyDescent="0.25">
      <c r="A36" s="14">
        <f t="shared" si="0"/>
        <v>31</v>
      </c>
      <c r="B36" s="31">
        <f t="shared" si="1"/>
        <v>7700.09882366077</v>
      </c>
      <c r="C36" s="30"/>
      <c r="D36" s="34"/>
      <c r="E36" s="29"/>
      <c r="F36" s="29"/>
    </row>
    <row r="37" spans="1:16" ht="15.75" x14ac:dyDescent="0.25">
      <c r="A37" s="14">
        <f t="shared" si="0"/>
        <v>32</v>
      </c>
      <c r="B37" s="31">
        <f t="shared" ref="B37:B68" si="2">Res*EXP(B*(1/(A37+273.15)-1/(teta+273.15)))</f>
        <v>7379.2626628761145</v>
      </c>
      <c r="C37" s="30"/>
      <c r="D37" s="34"/>
      <c r="E37" s="29"/>
      <c r="F37" s="29"/>
    </row>
    <row r="38" spans="1:16" ht="15.75" x14ac:dyDescent="0.25">
      <c r="A38" s="14">
        <f t="shared" ref="A38:A69" si="3">A37+(Tmax-Tmin)/100</f>
        <v>33</v>
      </c>
      <c r="B38" s="31">
        <f t="shared" si="2"/>
        <v>7073.7610659870961</v>
      </c>
      <c r="C38" s="30"/>
      <c r="D38" s="34"/>
      <c r="E38" s="29"/>
      <c r="F38" s="29"/>
    </row>
    <row r="39" spans="1:16" ht="15.75" x14ac:dyDescent="0.25">
      <c r="A39" s="14">
        <f t="shared" si="3"/>
        <v>34</v>
      </c>
      <c r="B39" s="31">
        <f t="shared" si="2"/>
        <v>6782.7743787355321</v>
      </c>
      <c r="C39" s="30"/>
      <c r="D39" s="34"/>
      <c r="E39" s="29"/>
      <c r="F39" s="29"/>
      <c r="J39" s="44" t="s">
        <v>27</v>
      </c>
      <c r="K39" s="44"/>
    </row>
    <row r="40" spans="1:16" ht="15.75" x14ac:dyDescent="0.25">
      <c r="A40" s="14">
        <f t="shared" si="3"/>
        <v>35</v>
      </c>
      <c r="B40" s="31">
        <f t="shared" si="2"/>
        <v>6505.5311261565666</v>
      </c>
      <c r="C40" s="30"/>
      <c r="D40" s="34"/>
      <c r="E40" s="29"/>
      <c r="F40" s="29"/>
      <c r="J40" s="35" t="s">
        <v>20</v>
      </c>
      <c r="K40" s="36">
        <f>MIN(D6:D105)</f>
        <v>0</v>
      </c>
      <c r="L40" s="1" t="s">
        <v>22</v>
      </c>
    </row>
    <row r="41" spans="1:16" ht="15.75" x14ac:dyDescent="0.25">
      <c r="A41" s="14">
        <f t="shared" si="3"/>
        <v>36</v>
      </c>
      <c r="B41" s="31">
        <f t="shared" si="2"/>
        <v>6241.304935849771</v>
      </c>
      <c r="C41" s="30"/>
      <c r="D41" s="34"/>
      <c r="E41" s="29"/>
      <c r="F41" s="29"/>
      <c r="J41" s="45" t="s">
        <v>18</v>
      </c>
      <c r="K41" s="46"/>
    </row>
    <row r="42" spans="1:16" ht="15.75" x14ac:dyDescent="0.25">
      <c r="A42" s="14">
        <f t="shared" si="3"/>
        <v>37</v>
      </c>
      <c r="B42" s="31">
        <f t="shared" si="2"/>
        <v>5989.4116727455057</v>
      </c>
      <c r="C42" s="30"/>
      <c r="D42" s="34"/>
      <c r="E42" s="29"/>
      <c r="F42" s="29"/>
      <c r="J42" s="28" t="s">
        <v>29</v>
      </c>
      <c r="K42" s="29"/>
      <c r="L42" s="1" t="s">
        <v>21</v>
      </c>
      <c r="O42" s="47" t="s">
        <v>31</v>
      </c>
      <c r="P42" s="48"/>
    </row>
    <row r="43" spans="1:16" ht="15.75" x14ac:dyDescent="0.25">
      <c r="A43" s="14">
        <f t="shared" si="3"/>
        <v>38</v>
      </c>
      <c r="B43" s="31">
        <f t="shared" si="2"/>
        <v>5749.2067698310466</v>
      </c>
      <c r="C43" s="30"/>
      <c r="D43" s="34"/>
      <c r="E43" s="29"/>
      <c r="F43" s="29"/>
      <c r="J43" s="28" t="s">
        <v>28</v>
      </c>
      <c r="K43" s="29"/>
      <c r="L43" s="1" t="s">
        <v>21</v>
      </c>
      <c r="M43" s="1" t="s">
        <v>34</v>
      </c>
      <c r="O43" s="42" t="s">
        <v>32</v>
      </c>
      <c r="P43" s="43" t="s">
        <v>33</v>
      </c>
    </row>
    <row r="44" spans="1:16" ht="15.75" x14ac:dyDescent="0.25">
      <c r="A44" s="14">
        <f t="shared" si="3"/>
        <v>39</v>
      </c>
      <c r="B44" s="31">
        <f t="shared" si="2"/>
        <v>5520.0827405136479</v>
      </c>
      <c r="C44" s="30"/>
      <c r="D44" s="34"/>
      <c r="E44" s="29"/>
      <c r="F44" s="29"/>
      <c r="J44" s="38" t="s">
        <v>19</v>
      </c>
      <c r="K44" s="39"/>
      <c r="L44" s="1" t="s">
        <v>21</v>
      </c>
      <c r="M44" s="1" t="s">
        <v>35</v>
      </c>
      <c r="O44" s="13"/>
      <c r="P44" s="13"/>
    </row>
    <row r="45" spans="1:16" ht="15.75" x14ac:dyDescent="0.25">
      <c r="A45" s="14">
        <f t="shared" si="3"/>
        <v>40</v>
      </c>
      <c r="B45" s="31">
        <f t="shared" si="2"/>
        <v>5301.4668594096684</v>
      </c>
      <c r="C45" s="30"/>
      <c r="D45" s="34"/>
      <c r="E45" s="29"/>
      <c r="F45" s="29"/>
      <c r="J45" s="38" t="s">
        <v>23</v>
      </c>
      <c r="K45" s="39"/>
      <c r="L45" s="1" t="s">
        <v>21</v>
      </c>
      <c r="M45" s="1" t="s">
        <v>36</v>
      </c>
      <c r="O45" s="13"/>
      <c r="P45" s="13"/>
    </row>
    <row r="46" spans="1:16" ht="15.75" x14ac:dyDescent="0.25">
      <c r="A46" s="14">
        <f t="shared" si="3"/>
        <v>41</v>
      </c>
      <c r="B46" s="31">
        <f t="shared" si="2"/>
        <v>5092.8189993696833</v>
      </c>
      <c r="C46" s="30"/>
      <c r="D46" s="34"/>
      <c r="E46" s="29"/>
      <c r="F46" s="29"/>
      <c r="J46" s="38" t="s">
        <v>24</v>
      </c>
      <c r="K46" s="38"/>
      <c r="L46" s="1" t="s">
        <v>21</v>
      </c>
      <c r="M46" s="1" t="s">
        <v>26</v>
      </c>
      <c r="O46" s="13"/>
      <c r="P46" s="13"/>
    </row>
    <row r="47" spans="1:16" ht="15.75" x14ac:dyDescent="0.25">
      <c r="A47" s="14">
        <f t="shared" si="3"/>
        <v>42</v>
      </c>
      <c r="B47" s="31">
        <f t="shared" si="2"/>
        <v>4893.62961348718</v>
      </c>
      <c r="C47" s="30"/>
      <c r="D47" s="34"/>
      <c r="E47" s="29"/>
      <c r="F47" s="29"/>
      <c r="J47" s="27" t="s">
        <v>25</v>
      </c>
      <c r="K47" s="37"/>
      <c r="L47" s="1" t="s">
        <v>21</v>
      </c>
    </row>
    <row r="48" spans="1:16" ht="15.75" x14ac:dyDescent="0.25">
      <c r="A48" s="14">
        <f t="shared" si="3"/>
        <v>43</v>
      </c>
      <c r="B48" s="31">
        <f t="shared" si="2"/>
        <v>4703.4178516995044</v>
      </c>
      <c r="C48" s="30"/>
      <c r="D48" s="34"/>
      <c r="E48" s="29"/>
      <c r="F48" s="29"/>
    </row>
    <row r="49" spans="1:12" ht="15.75" x14ac:dyDescent="0.25">
      <c r="A49" s="14">
        <f t="shared" si="3"/>
        <v>44</v>
      </c>
      <c r="B49" s="31">
        <f t="shared" si="2"/>
        <v>4521.7298023814565</v>
      </c>
      <c r="C49" s="30"/>
      <c r="D49" s="34"/>
      <c r="E49" s="29"/>
      <c r="F49" s="29"/>
      <c r="J49" s="40" t="s">
        <v>30</v>
      </c>
      <c r="K49" s="41">
        <v>24</v>
      </c>
      <c r="L49" s="1" t="s">
        <v>21</v>
      </c>
    </row>
    <row r="50" spans="1:12" ht="15.75" x14ac:dyDescent="0.25">
      <c r="A50" s="14">
        <f t="shared" si="3"/>
        <v>45</v>
      </c>
      <c r="B50" s="31">
        <f t="shared" si="2"/>
        <v>4348.1368500594717</v>
      </c>
      <c r="C50" s="30"/>
      <c r="D50" s="34"/>
      <c r="E50" s="29"/>
      <c r="F50" s="29"/>
      <c r="J50" s="38" t="s">
        <v>19</v>
      </c>
      <c r="K50" s="39"/>
      <c r="L50" s="1" t="s">
        <v>21</v>
      </c>
    </row>
    <row r="51" spans="1:12" ht="15.75" x14ac:dyDescent="0.25">
      <c r="A51" s="14">
        <f t="shared" si="3"/>
        <v>46</v>
      </c>
      <c r="B51" s="31">
        <f t="shared" si="2"/>
        <v>4182.2341410439949</v>
      </c>
      <c r="C51" s="30"/>
      <c r="D51" s="34"/>
      <c r="E51" s="29"/>
      <c r="F51" s="29"/>
      <c r="J51" s="38" t="s">
        <v>23</v>
      </c>
      <c r="K51" s="39"/>
      <c r="L51" s="1" t="s">
        <v>21</v>
      </c>
    </row>
    <row r="52" spans="1:12" ht="15.75" x14ac:dyDescent="0.25">
      <c r="A52" s="14">
        <f t="shared" si="3"/>
        <v>47</v>
      </c>
      <c r="B52" s="31">
        <f t="shared" si="2"/>
        <v>4023.6391493935303</v>
      </c>
      <c r="C52" s="30"/>
      <c r="D52" s="34"/>
      <c r="E52" s="29"/>
      <c r="F52" s="29"/>
      <c r="J52" s="38" t="s">
        <v>24</v>
      </c>
      <c r="K52" s="38"/>
      <c r="L52" s="1" t="s">
        <v>21</v>
      </c>
    </row>
    <row r="53" spans="1:12" ht="15.75" x14ac:dyDescent="0.25">
      <c r="A53" s="14">
        <f t="shared" si="3"/>
        <v>48</v>
      </c>
      <c r="B53" s="31">
        <f t="shared" si="2"/>
        <v>3871.9903361908941</v>
      </c>
      <c r="C53" s="30"/>
      <c r="D53" s="34"/>
      <c r="E53" s="29"/>
      <c r="F53" s="29"/>
      <c r="J53" s="27" t="s">
        <v>25</v>
      </c>
      <c r="K53" s="37"/>
      <c r="L53" s="1" t="s">
        <v>21</v>
      </c>
    </row>
    <row r="54" spans="1:12" ht="15.75" x14ac:dyDescent="0.25">
      <c r="A54" s="14">
        <f t="shared" si="3"/>
        <v>49</v>
      </c>
      <c r="B54" s="31">
        <f t="shared" si="2"/>
        <v>3726.945895634597</v>
      </c>
      <c r="C54" s="30"/>
      <c r="D54" s="34"/>
      <c r="E54" s="29"/>
      <c r="F54" s="29"/>
    </row>
    <row r="55" spans="1:12" ht="15.75" x14ac:dyDescent="0.25">
      <c r="A55" s="14">
        <f t="shared" si="3"/>
        <v>50</v>
      </c>
      <c r="B55" s="31">
        <f t="shared" si="2"/>
        <v>3588.182581929083</v>
      </c>
      <c r="C55" s="30"/>
      <c r="D55" s="34"/>
      <c r="E55" s="29"/>
      <c r="F55" s="29"/>
    </row>
    <row r="56" spans="1:12" ht="15.75" x14ac:dyDescent="0.25">
      <c r="A56" s="14">
        <f t="shared" si="3"/>
        <v>51</v>
      </c>
      <c r="B56" s="31">
        <f t="shared" si="2"/>
        <v>3455.3946114014111</v>
      </c>
      <c r="C56" s="30"/>
      <c r="D56" s="34"/>
      <c r="E56" s="29"/>
      <c r="F56" s="29"/>
    </row>
    <row r="57" spans="1:12" ht="15.75" x14ac:dyDescent="0.25">
      <c r="A57" s="14">
        <f t="shared" si="3"/>
        <v>52</v>
      </c>
      <c r="B57" s="31">
        <f t="shared" si="2"/>
        <v>3328.2926346803315</v>
      </c>
      <c r="C57" s="30"/>
      <c r="D57" s="34"/>
      <c r="E57" s="29"/>
      <c r="F57" s="29"/>
    </row>
    <row r="58" spans="1:12" ht="15.75" x14ac:dyDescent="0.25">
      <c r="A58" s="14">
        <f t="shared" si="3"/>
        <v>53</v>
      </c>
      <c r="B58" s="31">
        <f t="shared" si="2"/>
        <v>3206.602774151228</v>
      </c>
      <c r="C58" s="30"/>
      <c r="D58" s="34"/>
      <c r="E58" s="29"/>
      <c r="F58" s="29"/>
    </row>
    <row r="59" spans="1:12" ht="15.75" x14ac:dyDescent="0.25">
      <c r="A59" s="14">
        <f t="shared" si="3"/>
        <v>54</v>
      </c>
      <c r="B59" s="31">
        <f t="shared" si="2"/>
        <v>3090.0657222480427</v>
      </c>
      <c r="C59" s="30"/>
      <c r="D59" s="34"/>
      <c r="E59" s="29"/>
      <c r="F59" s="29"/>
    </row>
    <row r="60" spans="1:12" ht="15.75" x14ac:dyDescent="0.25">
      <c r="A60" s="14">
        <f t="shared" si="3"/>
        <v>55</v>
      </c>
      <c r="B60" s="31">
        <f t="shared" si="2"/>
        <v>2978.4358964646267</v>
      </c>
      <c r="C60" s="30"/>
      <c r="D60" s="34"/>
      <c r="E60" s="29"/>
      <c r="F60" s="29"/>
    </row>
    <row r="61" spans="1:12" ht="15.75" x14ac:dyDescent="0.25">
      <c r="A61" s="14">
        <f t="shared" si="3"/>
        <v>56</v>
      </c>
      <c r="B61" s="31">
        <f t="shared" si="2"/>
        <v>2871.48064726449</v>
      </c>
      <c r="C61" s="30"/>
      <c r="D61" s="34"/>
      <c r="E61" s="29"/>
      <c r="F61" s="29"/>
    </row>
    <row r="62" spans="1:12" ht="15.75" x14ac:dyDescent="0.25">
      <c r="A62" s="14">
        <f t="shared" si="3"/>
        <v>57</v>
      </c>
      <c r="B62" s="31">
        <f t="shared" si="2"/>
        <v>2768.9795153419145</v>
      </c>
      <c r="C62" s="30"/>
      <c r="D62" s="34"/>
      <c r="E62" s="29"/>
      <c r="F62" s="29"/>
    </row>
    <row r="63" spans="1:12" ht="15.75" x14ac:dyDescent="0.25">
      <c r="A63" s="14">
        <f t="shared" si="3"/>
        <v>58</v>
      </c>
      <c r="B63" s="31">
        <f t="shared" si="2"/>
        <v>2670.7235349405078</v>
      </c>
      <c r="C63" s="30"/>
      <c r="D63" s="34"/>
      <c r="E63" s="29"/>
      <c r="F63" s="29"/>
    </row>
    <row r="64" spans="1:12" ht="15.75" x14ac:dyDescent="0.25">
      <c r="A64" s="14">
        <f t="shared" si="3"/>
        <v>59</v>
      </c>
      <c r="B64" s="31">
        <f t="shared" si="2"/>
        <v>2576.5145801693689</v>
      </c>
      <c r="C64" s="30"/>
      <c r="D64" s="34"/>
      <c r="E64" s="29"/>
      <c r="F64" s="29"/>
    </row>
    <row r="65" spans="1:6" ht="15.75" x14ac:dyDescent="0.25">
      <c r="A65" s="14">
        <f t="shared" si="3"/>
        <v>60</v>
      </c>
      <c r="B65" s="31">
        <f t="shared" si="2"/>
        <v>2486.1647514733818</v>
      </c>
      <c r="C65" s="30"/>
      <c r="D65" s="34"/>
      <c r="E65" s="29"/>
      <c r="F65" s="29"/>
    </row>
    <row r="66" spans="1:6" ht="15.75" x14ac:dyDescent="0.25">
      <c r="A66" s="14">
        <f t="shared" si="3"/>
        <v>61</v>
      </c>
      <c r="B66" s="31">
        <f t="shared" si="2"/>
        <v>2399.4957996144262</v>
      </c>
      <c r="C66" s="30"/>
      <c r="D66" s="34"/>
      <c r="E66" s="29"/>
      <c r="F66" s="29"/>
    </row>
    <row r="67" spans="1:6" ht="15.75" x14ac:dyDescent="0.25">
      <c r="A67" s="14">
        <f t="shared" si="3"/>
        <v>62</v>
      </c>
      <c r="B67" s="31">
        <f t="shared" si="2"/>
        <v>2316.3385847055865</v>
      </c>
      <c r="C67" s="30"/>
      <c r="D67" s="34"/>
      <c r="E67" s="29"/>
      <c r="F67" s="29"/>
    </row>
    <row r="68" spans="1:6" ht="15.75" x14ac:dyDescent="0.25">
      <c r="A68" s="14">
        <f t="shared" si="3"/>
        <v>63</v>
      </c>
      <c r="B68" s="31">
        <f t="shared" si="2"/>
        <v>2236.5325680118708</v>
      </c>
      <c r="C68" s="30"/>
      <c r="D68" s="34"/>
      <c r="E68" s="29"/>
      <c r="F68" s="29"/>
    </row>
    <row r="69" spans="1:6" ht="15.75" x14ac:dyDescent="0.25">
      <c r="A69" s="14">
        <f t="shared" si="3"/>
        <v>64</v>
      </c>
      <c r="B69" s="31">
        <f t="shared" ref="B69:B100" si="4">Res*EXP(B*(1/(A69+273.15)-1/(teta+273.15)))</f>
        <v>2159.925334389869</v>
      </c>
      <c r="C69" s="30"/>
      <c r="D69" s="34"/>
      <c r="E69" s="29"/>
      <c r="F69" s="29"/>
    </row>
    <row r="70" spans="1:6" ht="15.75" x14ac:dyDescent="0.25">
      <c r="A70" s="14">
        <f t="shared" ref="A70:A105" si="5">A69+(Tmax-Tmin)/100</f>
        <v>65</v>
      </c>
      <c r="B70" s="31">
        <f t="shared" si="4"/>
        <v>2086.3721433859669</v>
      </c>
      <c r="C70" s="30"/>
      <c r="D70" s="34"/>
      <c r="E70" s="29"/>
      <c r="F70" s="29"/>
    </row>
    <row r="71" spans="1:6" ht="15.75" x14ac:dyDescent="0.25">
      <c r="A71" s="14">
        <f t="shared" si="5"/>
        <v>66</v>
      </c>
      <c r="B71" s="31">
        <f t="shared" si="4"/>
        <v>2015.7355071489537</v>
      </c>
      <c r="C71" s="30"/>
      <c r="D71" s="34"/>
      <c r="E71" s="29"/>
      <c r="F71" s="29"/>
    </row>
    <row r="72" spans="1:6" ht="15.75" x14ac:dyDescent="0.25">
      <c r="A72" s="14">
        <f t="shared" si="5"/>
        <v>67</v>
      </c>
      <c r="B72" s="31">
        <f t="shared" si="4"/>
        <v>1947.8847934394441</v>
      </c>
      <c r="C72" s="30"/>
      <c r="D72" s="34"/>
      <c r="E72" s="29"/>
      <c r="F72" s="29"/>
    </row>
    <row r="73" spans="1:6" ht="15.75" x14ac:dyDescent="0.25">
      <c r="A73" s="14">
        <f t="shared" si="5"/>
        <v>68</v>
      </c>
      <c r="B73" s="31">
        <f t="shared" si="4"/>
        <v>1882.6958521356758</v>
      </c>
      <c r="C73" s="30"/>
      <c r="D73" s="34"/>
      <c r="E73" s="29"/>
      <c r="F73" s="29"/>
    </row>
    <row r="74" spans="1:6" ht="15.75" x14ac:dyDescent="0.25">
      <c r="A74" s="14">
        <f t="shared" si="5"/>
        <v>69</v>
      </c>
      <c r="B74" s="31">
        <f t="shared" si="4"/>
        <v>1820.0506637440094</v>
      </c>
      <c r="C74" s="30"/>
      <c r="D74" s="34"/>
      <c r="E74" s="29"/>
      <c r="F74" s="29"/>
    </row>
    <row r="75" spans="1:6" ht="15.75" x14ac:dyDescent="0.25">
      <c r="A75" s="14">
        <f t="shared" si="5"/>
        <v>70</v>
      </c>
      <c r="B75" s="31">
        <f t="shared" si="4"/>
        <v>1759.8370085233807</v>
      </c>
      <c r="C75" s="30"/>
      <c r="D75" s="34"/>
      <c r="E75" s="29"/>
      <c r="F75" s="29"/>
    </row>
    <row r="76" spans="1:6" ht="15.75" x14ac:dyDescent="0.25">
      <c r="A76" s="14">
        <f t="shared" si="5"/>
        <v>71</v>
      </c>
      <c r="B76" s="31">
        <f t="shared" si="4"/>
        <v>1701.9481549266641</v>
      </c>
      <c r="C76" s="30"/>
      <c r="D76" s="34"/>
      <c r="E76" s="29"/>
      <c r="F76" s="29"/>
    </row>
    <row r="77" spans="1:6" ht="15.75" x14ac:dyDescent="0.25">
      <c r="A77" s="14">
        <f t="shared" si="5"/>
        <v>72</v>
      </c>
      <c r="B77" s="31">
        <f t="shared" si="4"/>
        <v>1646.2825661488762</v>
      </c>
      <c r="C77" s="30"/>
      <c r="D77" s="34"/>
      <c r="E77" s="29"/>
      <c r="F77" s="29"/>
    </row>
    <row r="78" spans="1:6" ht="15.75" x14ac:dyDescent="0.25">
      <c r="A78" s="14">
        <f t="shared" si="5"/>
        <v>73</v>
      </c>
      <c r="B78" s="31">
        <f t="shared" si="4"/>
        <v>1592.7436236529284</v>
      </c>
      <c r="C78" s="30"/>
      <c r="D78" s="34"/>
      <c r="E78" s="29"/>
      <c r="F78" s="29"/>
    </row>
    <row r="79" spans="1:6" ht="15.75" x14ac:dyDescent="0.25">
      <c r="A79" s="14">
        <f t="shared" si="5"/>
        <v>74</v>
      </c>
      <c r="B79" s="31">
        <f t="shared" si="4"/>
        <v>1541.2393666187754</v>
      </c>
      <c r="C79" s="30"/>
      <c r="D79" s="34"/>
      <c r="E79" s="29"/>
      <c r="F79" s="29"/>
    </row>
    <row r="80" spans="1:6" ht="15.75" x14ac:dyDescent="0.25">
      <c r="A80" s="14">
        <f t="shared" si="5"/>
        <v>75</v>
      </c>
      <c r="B80" s="31">
        <f t="shared" si="4"/>
        <v>1491.682246331595</v>
      </c>
      <c r="C80" s="30"/>
      <c r="D80" s="34"/>
      <c r="E80" s="29"/>
      <c r="F80" s="29"/>
    </row>
    <row r="81" spans="1:6" ht="15.75" x14ac:dyDescent="0.25">
      <c r="A81" s="14">
        <f t="shared" si="5"/>
        <v>76</v>
      </c>
      <c r="B81" s="31">
        <f t="shared" si="4"/>
        <v>1443.9888945894415</v>
      </c>
      <c r="C81" s="30"/>
      <c r="D81" s="34"/>
      <c r="E81" s="29"/>
      <c r="F81" s="29"/>
    </row>
    <row r="82" spans="1:6" ht="15.75" x14ac:dyDescent="0.25">
      <c r="A82" s="14">
        <f t="shared" si="5"/>
        <v>77</v>
      </c>
      <c r="B82" s="31">
        <f t="shared" si="4"/>
        <v>1398.0799052713089</v>
      </c>
      <c r="C82" s="30"/>
      <c r="D82" s="34"/>
      <c r="E82" s="29"/>
      <c r="F82" s="29"/>
    </row>
    <row r="83" spans="1:6" ht="15.75" x14ac:dyDescent="0.25">
      <c r="A83" s="14">
        <f t="shared" si="5"/>
        <v>78</v>
      </c>
      <c r="B83" s="31">
        <f t="shared" si="4"/>
        <v>1353.8796282625538</v>
      </c>
      <c r="C83" s="30"/>
      <c r="D83" s="34"/>
      <c r="E83" s="29"/>
      <c r="F83" s="29"/>
    </row>
    <row r="84" spans="1:6" ht="15.75" x14ac:dyDescent="0.25">
      <c r="A84" s="14">
        <f t="shared" si="5"/>
        <v>79</v>
      </c>
      <c r="B84" s="31">
        <f t="shared" si="4"/>
        <v>1311.3159749870022</v>
      </c>
      <c r="C84" s="30"/>
      <c r="D84" s="34"/>
      <c r="E84" s="29"/>
      <c r="F84" s="29"/>
    </row>
    <row r="85" spans="1:6" ht="15.75" x14ac:dyDescent="0.25">
      <c r="A85" s="14">
        <f t="shared" si="5"/>
        <v>80</v>
      </c>
      <c r="B85" s="31">
        <f t="shared" si="4"/>
        <v>1270.3202348436205</v>
      </c>
      <c r="C85" s="30"/>
      <c r="D85" s="34"/>
      <c r="E85" s="29"/>
      <c r="F85" s="29"/>
    </row>
    <row r="86" spans="1:6" ht="15.75" x14ac:dyDescent="0.25">
      <c r="A86" s="14">
        <f t="shared" si="5"/>
        <v>81</v>
      </c>
      <c r="B86" s="31">
        <f t="shared" si="4"/>
        <v>1230.8269018910289</v>
      </c>
      <c r="C86" s="30"/>
      <c r="D86" s="34"/>
      <c r="E86" s="29"/>
      <c r="F86" s="29"/>
    </row>
    <row r="87" spans="1:6" ht="15.75" x14ac:dyDescent="0.25">
      <c r="A87" s="14">
        <f t="shared" si="5"/>
        <v>82</v>
      </c>
      <c r="B87" s="31">
        <f t="shared" si="4"/>
        <v>1192.7735111652521</v>
      </c>
      <c r="C87" s="30"/>
      <c r="D87" s="34"/>
      <c r="E87" s="29"/>
      <c r="F87" s="29"/>
    </row>
    <row r="88" spans="1:6" ht="15.75" x14ac:dyDescent="0.25">
      <c r="A88" s="14">
        <f t="shared" si="5"/>
        <v>83</v>
      </c>
      <c r="B88" s="31">
        <f t="shared" si="4"/>
        <v>1156.1004840554915</v>
      </c>
      <c r="C88" s="30"/>
      <c r="D88" s="34"/>
      <c r="E88" s="29"/>
      <c r="F88" s="29"/>
    </row>
    <row r="89" spans="1:6" ht="15.75" x14ac:dyDescent="0.25">
      <c r="A89" s="14">
        <f t="shared" si="5"/>
        <v>84</v>
      </c>
      <c r="B89" s="31">
        <f t="shared" si="4"/>
        <v>1120.7509821993378</v>
      </c>
      <c r="C89" s="30"/>
      <c r="D89" s="34"/>
      <c r="E89" s="29"/>
      <c r="F89" s="29"/>
    </row>
    <row r="90" spans="1:6" ht="15.75" x14ac:dyDescent="0.25">
      <c r="A90" s="14">
        <f t="shared" si="5"/>
        <v>85</v>
      </c>
      <c r="B90" s="31">
        <f t="shared" si="4"/>
        <v>1086.6707693930255</v>
      </c>
      <c r="C90" s="30"/>
      <c r="D90" s="34"/>
      <c r="E90" s="29"/>
      <c r="F90" s="29"/>
    </row>
    <row r="91" spans="1:6" ht="15.75" x14ac:dyDescent="0.25">
      <c r="A91" s="14">
        <f t="shared" si="5"/>
        <v>86</v>
      </c>
      <c r="B91" s="31">
        <f t="shared" si="4"/>
        <v>1053.8080810441725</v>
      </c>
      <c r="C91" s="30"/>
      <c r="D91" s="34"/>
      <c r="E91" s="29"/>
      <c r="F91" s="29"/>
    </row>
    <row r="92" spans="1:6" ht="15.75" x14ac:dyDescent="0.25">
      <c r="A92" s="14">
        <f t="shared" si="5"/>
        <v>87</v>
      </c>
      <c r="B92" s="31">
        <f t="shared" si="4"/>
        <v>1022.1135007242613</v>
      </c>
      <c r="C92" s="30"/>
      <c r="D92" s="34"/>
      <c r="E92" s="29"/>
      <c r="F92" s="29"/>
    </row>
    <row r="93" spans="1:6" ht="15.75" x14ac:dyDescent="0.25">
      <c r="A93" s="14">
        <f t="shared" si="5"/>
        <v>88</v>
      </c>
      <c r="B93" s="31">
        <f t="shared" si="4"/>
        <v>991.53984340578097</v>
      </c>
      <c r="C93" s="30"/>
      <c r="D93" s="34"/>
      <c r="E93" s="29"/>
      <c r="F93" s="29"/>
    </row>
    <row r="94" spans="1:6" ht="15.75" x14ac:dyDescent="0.25">
      <c r="A94" s="14">
        <f t="shared" si="5"/>
        <v>89</v>
      </c>
      <c r="B94" s="31">
        <f t="shared" si="4"/>
        <v>962.04204499490004</v>
      </c>
      <c r="C94" s="30"/>
      <c r="D94" s="34"/>
      <c r="E94" s="29"/>
      <c r="F94" s="29"/>
    </row>
    <row r="95" spans="1:6" ht="15.75" x14ac:dyDescent="0.25">
      <c r="A95" s="14">
        <f t="shared" si="5"/>
        <v>90</v>
      </c>
      <c r="B95" s="31">
        <f t="shared" si="4"/>
        <v>933.57705779475566</v>
      </c>
      <c r="C95" s="30"/>
      <c r="D95" s="34"/>
      <c r="E95" s="29"/>
      <c r="F95" s="29"/>
    </row>
    <row r="96" spans="1:6" ht="15.75" x14ac:dyDescent="0.25">
      <c r="A96" s="14">
        <f t="shared" si="5"/>
        <v>91</v>
      </c>
      <c r="B96" s="31">
        <f t="shared" si="4"/>
        <v>906.10375155695078</v>
      </c>
      <c r="C96" s="30"/>
      <c r="D96" s="34"/>
      <c r="E96" s="29"/>
      <c r="F96" s="29"/>
    </row>
    <row r="97" spans="1:6" ht="15.75" x14ac:dyDescent="0.25">
      <c r="A97" s="14">
        <f t="shared" si="5"/>
        <v>92</v>
      </c>
      <c r="B97" s="31">
        <f t="shared" si="4"/>
        <v>879.58281980005268</v>
      </c>
      <c r="C97" s="30"/>
      <c r="D97" s="34"/>
      <c r="E97" s="29"/>
      <c r="F97" s="29"/>
    </row>
    <row r="98" spans="1:6" ht="15.75" x14ac:dyDescent="0.25">
      <c r="A98" s="14">
        <f t="shared" si="5"/>
        <v>93</v>
      </c>
      <c r="B98" s="31">
        <f t="shared" si="4"/>
        <v>853.97669109353592</v>
      </c>
      <c r="C98" s="30"/>
      <c r="D98" s="34"/>
      <c r="E98" s="29"/>
      <c r="F98" s="29"/>
    </row>
    <row r="99" spans="1:6" ht="15.75" x14ac:dyDescent="0.25">
      <c r="A99" s="14">
        <f t="shared" si="5"/>
        <v>94</v>
      </c>
      <c r="B99" s="31">
        <f t="shared" si="4"/>
        <v>829.24944502410733</v>
      </c>
      <c r="C99" s="30"/>
      <c r="D99" s="34"/>
      <c r="E99" s="29"/>
      <c r="F99" s="29"/>
    </row>
    <row r="100" spans="1:6" ht="15.75" x14ac:dyDescent="0.25">
      <c r="A100" s="14">
        <f t="shared" si="5"/>
        <v>95</v>
      </c>
      <c r="B100" s="31">
        <f t="shared" si="4"/>
        <v>805.36673257853829</v>
      </c>
      <c r="C100" s="30"/>
      <c r="D100" s="34"/>
      <c r="E100" s="29"/>
      <c r="F100" s="29"/>
    </row>
    <row r="101" spans="1:6" ht="15.75" x14ac:dyDescent="0.25">
      <c r="A101" s="14">
        <f t="shared" si="5"/>
        <v>96</v>
      </c>
      <c r="B101" s="31">
        <f>Res*EXP(B*(1/(A101+273.15)-1/(teta+273.15)))</f>
        <v>782.29570069330578</v>
      </c>
      <c r="C101" s="30"/>
      <c r="D101" s="34"/>
      <c r="E101" s="29"/>
      <c r="F101" s="29"/>
    </row>
    <row r="102" spans="1:6" ht="15.75" x14ac:dyDescent="0.25">
      <c r="A102" s="14">
        <f t="shared" si="5"/>
        <v>97</v>
      </c>
      <c r="B102" s="31">
        <f>Res*EXP(B*(1/(A102+273.15)-1/(teta+273.15)))</f>
        <v>760.00492073640328</v>
      </c>
      <c r="C102" s="30"/>
      <c r="D102" s="34"/>
      <c r="E102" s="29"/>
      <c r="F102" s="29"/>
    </row>
    <row r="103" spans="1:6" ht="15.75" x14ac:dyDescent="0.25">
      <c r="A103" s="14">
        <f t="shared" si="5"/>
        <v>98</v>
      </c>
      <c r="B103" s="31">
        <f>Res*EXP(B*(1/(A103+273.15)-1/(teta+273.15)))</f>
        <v>738.4643207007814</v>
      </c>
      <c r="C103" s="30"/>
      <c r="D103" s="34"/>
      <c r="E103" s="29"/>
      <c r="F103" s="29"/>
    </row>
    <row r="104" spans="1:6" ht="15.75" x14ac:dyDescent="0.25">
      <c r="A104" s="14">
        <f t="shared" si="5"/>
        <v>99</v>
      </c>
      <c r="B104" s="31">
        <f>Res*EXP(B*(1/(A104+273.15)-1/(teta+273.15)))</f>
        <v>717.64512090214896</v>
      </c>
      <c r="C104" s="30"/>
      <c r="D104" s="34"/>
      <c r="E104" s="29"/>
      <c r="F104" s="29"/>
    </row>
    <row r="105" spans="1:6" ht="15.75" x14ac:dyDescent="0.25">
      <c r="A105" s="14">
        <f t="shared" si="5"/>
        <v>100</v>
      </c>
      <c r="B105" s="31">
        <f>Res*EXP(B*(1/(A105+273.15)-1/(teta+273.15)))</f>
        <v>697.51977298618806</v>
      </c>
      <c r="C105" s="30"/>
      <c r="D105" s="34"/>
      <c r="E105" s="29"/>
      <c r="F105" s="29"/>
    </row>
    <row r="106" spans="1:6" x14ac:dyDescent="0.25">
      <c r="E106" s="15"/>
    </row>
    <row r="107" spans="1:6" x14ac:dyDescent="0.25">
      <c r="E107" s="15"/>
    </row>
    <row r="108" spans="1:6" x14ac:dyDescent="0.25">
      <c r="E108" s="15"/>
    </row>
    <row r="109" spans="1:6" x14ac:dyDescent="0.25">
      <c r="E109" s="15"/>
    </row>
    <row r="110" spans="1:6" x14ac:dyDescent="0.25">
      <c r="E110" s="15"/>
    </row>
    <row r="111" spans="1:6" x14ac:dyDescent="0.25">
      <c r="E111" s="15"/>
    </row>
    <row r="112" spans="1:6" x14ac:dyDescent="0.25">
      <c r="E112" s="15"/>
    </row>
  </sheetData>
  <mergeCells count="3">
    <mergeCell ref="J39:K39"/>
    <mergeCell ref="J41:K41"/>
    <mergeCell ref="O42:P42"/>
  </mergeCells>
  <pageMargins left="0.7" right="0.7" top="0.75" bottom="0.75" header="0.3" footer="0.3"/>
  <pageSetup paperSize="9" orientation="portrait" verticalDpi="0" r:id="rId1"/>
  <drawing r:id="rId2"/>
  <legacy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Feuilles de calcul</vt:lpstr>
      </vt:variant>
      <vt:variant>
        <vt:i4>3</vt:i4>
      </vt:variant>
      <vt:variant>
        <vt:lpstr>Plages nommées</vt:lpstr>
      </vt:variant>
      <vt:variant>
        <vt:i4>6</vt:i4>
      </vt:variant>
    </vt:vector>
  </HeadingPairs>
  <TitlesOfParts>
    <vt:vector size="9" baseType="lpstr">
      <vt:lpstr>Feuil1</vt:lpstr>
      <vt:lpstr>Feuil2</vt:lpstr>
      <vt:lpstr>Feuil3</vt:lpstr>
      <vt:lpstr>B</vt:lpstr>
      <vt:lpstr>Rdiv</vt:lpstr>
      <vt:lpstr>Res</vt:lpstr>
      <vt:lpstr>teta</vt:lpstr>
      <vt:lpstr>Tmax</vt:lpstr>
      <vt:lpstr>Tmin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Greg</dc:creator>
  <cp:lastModifiedBy>Gregory P</cp:lastModifiedBy>
  <dcterms:created xsi:type="dcterms:W3CDTF">2015-09-24T09:21:46Z</dcterms:created>
  <dcterms:modified xsi:type="dcterms:W3CDTF">2021-12-19T13:22:25Z</dcterms:modified>
</cp:coreProperties>
</file>